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atics Stuff\"/>
    </mc:Choice>
  </mc:AlternateContent>
  <bookViews>
    <workbookView xWindow="0" yWindow="0" windowWidth="20730" windowHeight="8160"/>
  </bookViews>
  <sheets>
    <sheet name="material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3" l="1"/>
  <c r="F25" i="3" s="1"/>
  <c r="H26" i="3"/>
  <c r="F26" i="3" s="1"/>
  <c r="F18" i="3"/>
  <c r="F19" i="3"/>
  <c r="F20" i="3"/>
  <c r="F21" i="3"/>
  <c r="F22" i="3"/>
  <c r="F23" i="3"/>
  <c r="F24" i="3"/>
  <c r="F27" i="3"/>
  <c r="H24" i="3"/>
  <c r="H23" i="3"/>
  <c r="H22" i="3"/>
  <c r="H21" i="3"/>
  <c r="H20" i="3"/>
  <c r="H19" i="3"/>
  <c r="H18" i="3"/>
  <c r="H17" i="3"/>
  <c r="F17" i="3" s="1"/>
  <c r="H16" i="3"/>
  <c r="F16" i="3" s="1"/>
  <c r="H15" i="3"/>
  <c r="F15" i="3" s="1"/>
  <c r="H14" i="3"/>
  <c r="H13" i="3"/>
  <c r="F13" i="3" s="1"/>
  <c r="H12" i="3"/>
  <c r="F14" i="3"/>
  <c r="F12" i="3"/>
  <c r="L27" i="3" l="1"/>
  <c r="B39" i="3" l="1"/>
  <c r="B38" i="3"/>
  <c r="B27" i="3"/>
  <c r="B25" i="3"/>
  <c r="B12" i="3"/>
  <c r="C3" i="3" s="1"/>
  <c r="B24" i="3"/>
  <c r="B29" i="3"/>
  <c r="B28" i="3"/>
  <c r="B26" i="3"/>
  <c r="B37" i="3"/>
  <c r="C2" i="3" l="1"/>
  <c r="C5" i="3"/>
  <c r="C4" i="3"/>
  <c r="B31" i="3"/>
  <c r="B32" i="3"/>
  <c r="B33" i="3"/>
  <c r="B34" i="3"/>
  <c r="B35" i="3"/>
  <c r="B36" i="3"/>
  <c r="B30" i="3"/>
  <c r="B18" i="3" l="1"/>
  <c r="B19" i="3" s="1"/>
  <c r="D3" i="3" l="1"/>
  <c r="D4" i="3"/>
  <c r="D5" i="3"/>
  <c r="E5" i="3" s="1"/>
  <c r="F5" i="3" s="1"/>
  <c r="D2" i="3"/>
  <c r="E2" i="3" s="1"/>
  <c r="F2" i="3" s="1"/>
  <c r="O15" i="3" l="1"/>
  <c r="O19" i="3"/>
  <c r="O23" i="3"/>
  <c r="O27" i="3"/>
  <c r="N15" i="3"/>
  <c r="L14" i="3" s="1"/>
  <c r="N19" i="3"/>
  <c r="L18" i="3" s="1"/>
  <c r="N23" i="3"/>
  <c r="L22" i="3" s="1"/>
  <c r="N27" i="3"/>
  <c r="L26" i="3" s="1"/>
  <c r="O16" i="3"/>
  <c r="O20" i="3"/>
  <c r="O24" i="3"/>
  <c r="O12" i="3"/>
  <c r="N16" i="3"/>
  <c r="L15" i="3" s="1"/>
  <c r="N20" i="3"/>
  <c r="L19" i="3" s="1"/>
  <c r="N24" i="3"/>
  <c r="L23" i="3" s="1"/>
  <c r="N12" i="3"/>
  <c r="O13" i="3"/>
  <c r="O17" i="3"/>
  <c r="O21" i="3"/>
  <c r="O25" i="3"/>
  <c r="N13" i="3"/>
  <c r="L12" i="3" s="1"/>
  <c r="N17" i="3"/>
  <c r="L16" i="3" s="1"/>
  <c r="N21" i="3"/>
  <c r="L20" i="3" s="1"/>
  <c r="N25" i="3"/>
  <c r="L24" i="3" s="1"/>
  <c r="O14" i="3"/>
  <c r="O18" i="3"/>
  <c r="O22" i="3"/>
  <c r="O26" i="3"/>
  <c r="N14" i="3"/>
  <c r="L13" i="3" s="1"/>
  <c r="N18" i="3"/>
  <c r="L17" i="3" s="1"/>
  <c r="N22" i="3"/>
  <c r="L21" i="3" s="1"/>
  <c r="N26" i="3"/>
  <c r="L25" i="3" s="1"/>
  <c r="I13" i="3"/>
  <c r="I17" i="3"/>
  <c r="I21" i="3"/>
  <c r="I25" i="3"/>
  <c r="I14" i="3"/>
  <c r="I18" i="3"/>
  <c r="I22" i="3"/>
  <c r="I26" i="3"/>
  <c r="H27" i="3"/>
  <c r="I15" i="3"/>
  <c r="I19" i="3"/>
  <c r="I23" i="3"/>
  <c r="I27" i="3"/>
  <c r="I16" i="3"/>
  <c r="I20" i="3"/>
  <c r="I24" i="3"/>
  <c r="I12" i="3"/>
  <c r="E4" i="3"/>
  <c r="F4" i="3" s="1"/>
  <c r="E3" i="3"/>
  <c r="F3" i="3" s="1"/>
  <c r="J5" i="3" l="1"/>
</calcChain>
</file>

<file path=xl/sharedStrings.xml><?xml version="1.0" encoding="utf-8"?>
<sst xmlns="http://schemas.openxmlformats.org/spreadsheetml/2006/main" count="27" uniqueCount="23">
  <si>
    <t>in^2</t>
  </si>
  <si>
    <t>e=l-lo/lo</t>
  </si>
  <si>
    <t>σ=P/Ao</t>
  </si>
  <si>
    <t>Length=</t>
  </si>
  <si>
    <t>Al</t>
  </si>
  <si>
    <t>Ti</t>
  </si>
  <si>
    <t>Copper</t>
  </si>
  <si>
    <t>Steel</t>
  </si>
  <si>
    <t>Load</t>
  </si>
  <si>
    <t>Capability</t>
  </si>
  <si>
    <t>Cable Length</t>
  </si>
  <si>
    <t>Strain</t>
  </si>
  <si>
    <t>Stress</t>
  </si>
  <si>
    <t>Cable size</t>
  </si>
  <si>
    <t>Min. Diameter (in) CSA</t>
  </si>
  <si>
    <t>Weight</t>
  </si>
  <si>
    <t>tons</t>
  </si>
  <si>
    <t>lbs</t>
  </si>
  <si>
    <t>ft</t>
  </si>
  <si>
    <t>in</t>
  </si>
  <si>
    <t>Best Diameter to use</t>
  </si>
  <si>
    <t>Plus 10%</t>
  </si>
  <si>
    <t>Aluminum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</si>
</sst>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0000_);_(* \(#,##0.00000\);_(* &quot;-&quot;??_);_(@_)"/>
    <numFmt numFmtId="165" formatCode="0.000000"/>
    <numFmt numFmtId="166" formatCode="_(* #,##0.000000_);_(* \(#,##0.00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/>
    <xf numFmtId="0" fontId="2" fillId="0" borderId="0" xfId="0" applyFont="1"/>
    <xf numFmtId="43" fontId="0" fillId="0" borderId="0" xfId="1" applyFont="1"/>
    <xf numFmtId="43" fontId="0" fillId="0" borderId="0" xfId="0" applyNumberFormat="1"/>
    <xf numFmtId="9" fontId="0" fillId="0" borderId="0" xfId="0" applyNumberFormat="1"/>
    <xf numFmtId="48" fontId="0" fillId="0" borderId="0" xfId="0" applyNumberFormat="1"/>
    <xf numFmtId="12" fontId="0" fillId="0" borderId="0" xfId="0" applyNumberFormat="1"/>
    <xf numFmtId="13" fontId="0" fillId="0" borderId="0" xfId="0" applyNumberFormat="1"/>
    <xf numFmtId="165" fontId="0" fillId="0" borderId="0" xfId="0" applyNumberFormat="1"/>
    <xf numFmtId="13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Border="1"/>
    <xf numFmtId="166" fontId="0" fillId="0" borderId="0" xfId="0" applyNumberFormat="1"/>
    <xf numFmtId="0" fontId="0" fillId="0" borderId="0" xfId="0" applyFill="1"/>
    <xf numFmtId="164" fontId="0" fillId="0" borderId="0" xfId="0" applyNumberFormat="1" applyFill="1"/>
    <xf numFmtId="13" fontId="0" fillId="0" borderId="0" xfId="0" applyNumberFormat="1" applyFill="1" applyAlignment="1">
      <alignment horizontal="right"/>
    </xf>
    <xf numFmtId="16" fontId="0" fillId="0" borderId="0" xfId="0" applyNumberFormat="1" applyBorder="1"/>
    <xf numFmtId="0" fontId="0" fillId="0" borderId="0" xfId="0" applyBorder="1" applyAlignment="1"/>
    <xf numFmtId="0" fontId="0" fillId="2" borderId="3" xfId="0" applyFill="1" applyBorder="1"/>
    <xf numFmtId="13" fontId="0" fillId="2" borderId="2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90" zoomScaleNormal="90" workbookViewId="0">
      <selection activeCell="F19" sqref="F19"/>
    </sheetView>
  </sheetViews>
  <sheetFormatPr defaultRowHeight="15" x14ac:dyDescent="0.25"/>
  <cols>
    <col min="1" max="1" width="12.42578125" bestFit="1" customWidth="1"/>
    <col min="2" max="2" width="15" bestFit="1" customWidth="1"/>
    <col min="3" max="3" width="16" bestFit="1" customWidth="1"/>
    <col min="4" max="4" width="16.7109375" bestFit="1" customWidth="1"/>
    <col min="5" max="5" width="18.5703125" bestFit="1" customWidth="1"/>
    <col min="6" max="6" width="20.7109375" customWidth="1"/>
    <col min="7" max="8" width="10.42578125" customWidth="1"/>
    <col min="10" max="10" width="10" bestFit="1" customWidth="1"/>
    <col min="17" max="17" width="10.28515625" bestFit="1" customWidth="1"/>
    <col min="18" max="18" width="12" bestFit="1" customWidth="1"/>
    <col min="19" max="19" width="8.140625" bestFit="1" customWidth="1"/>
  </cols>
  <sheetData>
    <row r="1" spans="1:19" x14ac:dyDescent="0.25">
      <c r="B1" t="s">
        <v>9</v>
      </c>
      <c r="C1" t="s">
        <v>8</v>
      </c>
      <c r="D1" t="s">
        <v>12</v>
      </c>
      <c r="E1" t="s">
        <v>0</v>
      </c>
      <c r="F1" t="s">
        <v>14</v>
      </c>
      <c r="G1" t="s">
        <v>13</v>
      </c>
      <c r="J1" s="1"/>
    </row>
    <row r="2" spans="1:19" x14ac:dyDescent="0.25">
      <c r="A2" t="s">
        <v>4</v>
      </c>
      <c r="B2" s="3">
        <v>10000000</v>
      </c>
      <c r="C2">
        <f>$B$12</f>
        <v>1000</v>
      </c>
      <c r="D2" s="4">
        <f>$B$19*B2</f>
        <v>1000000</v>
      </c>
      <c r="E2" s="6">
        <f>C2/D2</f>
        <v>1E-3</v>
      </c>
      <c r="F2" s="13">
        <f>2*SQRT(E2/PI())</f>
        <v>3.5682482323055424E-2</v>
      </c>
    </row>
    <row r="3" spans="1:19" x14ac:dyDescent="0.25">
      <c r="A3" t="s">
        <v>5</v>
      </c>
      <c r="B3" s="3">
        <v>12000000</v>
      </c>
      <c r="C3">
        <f>$B$12</f>
        <v>1000</v>
      </c>
      <c r="D3" s="4">
        <f>$B$19*B3</f>
        <v>1200000</v>
      </c>
      <c r="E3" s="6">
        <f t="shared" ref="E3:E5" si="0">C3/D3</f>
        <v>8.3333333333333339E-4</v>
      </c>
      <c r="F3" s="13">
        <f t="shared" ref="F3:F5" si="1">2*SQRT(E3/PI())</f>
        <v>3.2573500793527999E-2</v>
      </c>
    </row>
    <row r="4" spans="1:19" ht="15.75" thickBot="1" x14ac:dyDescent="0.3">
      <c r="A4" t="s">
        <v>6</v>
      </c>
      <c r="B4" s="3">
        <v>15000000</v>
      </c>
      <c r="C4">
        <f>$B$12</f>
        <v>1000</v>
      </c>
      <c r="D4" s="4">
        <f>$B$19*B4</f>
        <v>1500000</v>
      </c>
      <c r="E4" s="6">
        <f t="shared" si="0"/>
        <v>6.6666666666666664E-4</v>
      </c>
      <c r="F4" s="13">
        <f t="shared" si="1"/>
        <v>2.9134624815788775E-2</v>
      </c>
    </row>
    <row r="5" spans="1:19" ht="15.75" thickBot="1" x14ac:dyDescent="0.3">
      <c r="A5" t="s">
        <v>7</v>
      </c>
      <c r="B5" s="3">
        <v>30000000</v>
      </c>
      <c r="C5">
        <f>$B$12</f>
        <v>1000</v>
      </c>
      <c r="D5" s="4">
        <f>$B$19*B5</f>
        <v>3000000</v>
      </c>
      <c r="E5" s="6">
        <f t="shared" si="0"/>
        <v>3.3333333333333332E-4</v>
      </c>
      <c r="F5" s="13">
        <f t="shared" si="1"/>
        <v>2.0601290774570111E-2</v>
      </c>
      <c r="H5" s="21" t="s">
        <v>20</v>
      </c>
      <c r="I5" s="22"/>
      <c r="J5" s="20">
        <f>VLOOKUP(TRUE,F12:H27,2,FALSE)</f>
        <v>3.125E-2</v>
      </c>
      <c r="K5" s="19" t="s">
        <v>19</v>
      </c>
    </row>
    <row r="6" spans="1:19" x14ac:dyDescent="0.25">
      <c r="S6" s="18"/>
    </row>
    <row r="7" spans="1:19" x14ac:dyDescent="0.25">
      <c r="A7" s="1"/>
      <c r="B7" s="1"/>
      <c r="C7" s="1"/>
      <c r="D7" s="1"/>
      <c r="S7" s="12"/>
    </row>
    <row r="8" spans="1:19" x14ac:dyDescent="0.25">
      <c r="N8" s="7"/>
      <c r="S8" s="17"/>
    </row>
    <row r="9" spans="1:19" x14ac:dyDescent="0.25">
      <c r="A9" t="s">
        <v>1</v>
      </c>
      <c r="S9" s="12"/>
    </row>
    <row r="10" spans="1:19" x14ac:dyDescent="0.25">
      <c r="A10" s="2" t="s">
        <v>2</v>
      </c>
      <c r="F10" s="23" t="s">
        <v>7</v>
      </c>
      <c r="G10" s="23"/>
      <c r="H10" s="23"/>
      <c r="I10" s="23"/>
      <c r="L10" s="24" t="s">
        <v>22</v>
      </c>
      <c r="M10" s="24"/>
      <c r="N10" s="24"/>
      <c r="O10" s="24"/>
      <c r="S10" s="12"/>
    </row>
    <row r="11" spans="1:19" x14ac:dyDescent="0.25">
      <c r="A11" t="s">
        <v>9</v>
      </c>
      <c r="B11">
        <v>0.5</v>
      </c>
      <c r="C11" t="s">
        <v>16</v>
      </c>
      <c r="H11" s="12"/>
      <c r="I11" s="12"/>
      <c r="S11" s="12"/>
    </row>
    <row r="12" spans="1:19" x14ac:dyDescent="0.25">
      <c r="A12" t="s">
        <v>15</v>
      </c>
      <c r="B12">
        <f>B11*2000</f>
        <v>1000</v>
      </c>
      <c r="C12" t="s">
        <v>17</v>
      </c>
      <c r="F12" t="b">
        <f>AND(H12="Too Big",I13="Too Small")</f>
        <v>0</v>
      </c>
      <c r="G12" s="8">
        <v>2</v>
      </c>
      <c r="H12" s="12" t="str">
        <f>IF(G12&gt;$F$5,"Too Big","Check")</f>
        <v>Too Big</v>
      </c>
      <c r="I12" s="12" t="str">
        <f>IF(G12&lt;$F$5,"To Small","Check")</f>
        <v>Check</v>
      </c>
      <c r="L12" t="b">
        <f>AND(M12="Too Big",N13="Too Small")</f>
        <v>0</v>
      </c>
      <c r="M12" s="8">
        <v>2</v>
      </c>
      <c r="N12" t="str">
        <f>+IF(M12&gt;$F$2,"Too Big","Check")</f>
        <v>Too Big</v>
      </c>
      <c r="O12" t="str">
        <f>+IF(M12&lt;$F$2,"Too Small","Check")</f>
        <v>Check</v>
      </c>
      <c r="S12" s="12"/>
    </row>
    <row r="13" spans="1:19" x14ac:dyDescent="0.25">
      <c r="A13" t="s">
        <v>3</v>
      </c>
      <c r="B13">
        <v>25</v>
      </c>
      <c r="C13" t="s">
        <v>18</v>
      </c>
      <c r="F13" t="b">
        <f>AND(H13="Too Big",I14="Too Small")</f>
        <v>0</v>
      </c>
      <c r="G13" s="8">
        <v>1.75</v>
      </c>
      <c r="H13" s="12" t="str">
        <f>IF(G13&gt;$F$5,"Too Big","Check")</f>
        <v>Too Big</v>
      </c>
      <c r="I13" s="12" t="str">
        <f t="shared" ref="I13:I27" si="2">IF(G13&lt;$F$5,"To Small","Check")</f>
        <v>Check</v>
      </c>
      <c r="L13" t="b">
        <f t="shared" ref="L13:L27" si="3">AND(M13="Too Big",N14="Too Small")</f>
        <v>0</v>
      </c>
      <c r="M13" s="8">
        <v>1.75</v>
      </c>
      <c r="N13" t="str">
        <f t="shared" ref="N13:N27" si="4">+IF(M13&gt;$F$2,"Too Big","Check")</f>
        <v>Too Big</v>
      </c>
      <c r="O13" t="str">
        <f t="shared" ref="O13:O27" si="5">+IF(M13&lt;$F$2,"Too Small","Check")</f>
        <v>Check</v>
      </c>
      <c r="S13" s="12"/>
    </row>
    <row r="14" spans="1:19" x14ac:dyDescent="0.25">
      <c r="F14" t="b">
        <f>AND(H14="Too Big",I15="Too Small")</f>
        <v>0</v>
      </c>
      <c r="G14" s="8">
        <v>1.5</v>
      </c>
      <c r="H14" s="12" t="str">
        <f>IF(G14&gt;$F$5,"Too Big","Check")</f>
        <v>Too Big</v>
      </c>
      <c r="I14" s="12" t="str">
        <f t="shared" si="2"/>
        <v>Check</v>
      </c>
      <c r="L14" t="b">
        <f t="shared" si="3"/>
        <v>0</v>
      </c>
      <c r="M14" s="8">
        <v>1.5</v>
      </c>
      <c r="N14" t="str">
        <f t="shared" si="4"/>
        <v>Too Big</v>
      </c>
      <c r="O14" t="str">
        <f t="shared" si="5"/>
        <v>Check</v>
      </c>
      <c r="S14" s="12"/>
    </row>
    <row r="15" spans="1:19" x14ac:dyDescent="0.25">
      <c r="F15" t="b">
        <f>AND(H15="Too Big",I16="Too Small")</f>
        <v>0</v>
      </c>
      <c r="G15" s="8">
        <v>1.25</v>
      </c>
      <c r="H15" s="12" t="str">
        <f>IF(G15&gt;$F$5,"Too Big","Check")</f>
        <v>Too Big</v>
      </c>
      <c r="I15" s="12" t="str">
        <f t="shared" si="2"/>
        <v>Check</v>
      </c>
      <c r="L15" t="b">
        <f t="shared" si="3"/>
        <v>0</v>
      </c>
      <c r="M15" s="8">
        <v>1.25</v>
      </c>
      <c r="N15" t="str">
        <f t="shared" si="4"/>
        <v>Too Big</v>
      </c>
      <c r="O15" t="str">
        <f t="shared" si="5"/>
        <v>Check</v>
      </c>
      <c r="S15" s="12"/>
    </row>
    <row r="16" spans="1:19" x14ac:dyDescent="0.25">
      <c r="F16" t="b">
        <f>AND(H16="Too Big",I17="Too Small")</f>
        <v>0</v>
      </c>
      <c r="G16" s="8">
        <v>1</v>
      </c>
      <c r="H16" s="12" t="str">
        <f>IF(G16&gt;$F$5,"Too Big","Check")</f>
        <v>Too Big</v>
      </c>
      <c r="I16" s="12" t="str">
        <f t="shared" si="2"/>
        <v>Check</v>
      </c>
      <c r="L16" t="b">
        <f t="shared" si="3"/>
        <v>0</v>
      </c>
      <c r="M16" s="8">
        <v>1</v>
      </c>
      <c r="N16" t="str">
        <f t="shared" si="4"/>
        <v>Too Big</v>
      </c>
      <c r="O16" t="str">
        <f t="shared" si="5"/>
        <v>Check</v>
      </c>
    </row>
    <row r="17" spans="1:15" x14ac:dyDescent="0.25">
      <c r="A17" t="s">
        <v>10</v>
      </c>
      <c r="B17">
        <v>25</v>
      </c>
      <c r="C17" s="1" t="s">
        <v>18</v>
      </c>
      <c r="E17" s="10"/>
      <c r="F17" t="b">
        <f>AND(H17="Too Big",I18="Too Small")</f>
        <v>0</v>
      </c>
      <c r="G17" s="8">
        <v>0.75</v>
      </c>
      <c r="H17" s="12" t="str">
        <f>IF(G17&gt;$F$5,"Too Big","Check")</f>
        <v>Too Big</v>
      </c>
      <c r="I17" s="12" t="str">
        <f t="shared" si="2"/>
        <v>Check</v>
      </c>
      <c r="L17" t="b">
        <f t="shared" si="3"/>
        <v>0</v>
      </c>
      <c r="M17" s="8">
        <v>0.75</v>
      </c>
      <c r="N17" t="str">
        <f t="shared" si="4"/>
        <v>Too Big</v>
      </c>
      <c r="O17" t="str">
        <f t="shared" si="5"/>
        <v>Check</v>
      </c>
    </row>
    <row r="18" spans="1:15" x14ac:dyDescent="0.25">
      <c r="A18" s="5" t="s">
        <v>21</v>
      </c>
      <c r="B18">
        <f>B17+B17*0.1</f>
        <v>27.5</v>
      </c>
      <c r="C18" t="s">
        <v>18</v>
      </c>
      <c r="E18" s="10"/>
      <c r="F18" t="b">
        <f t="shared" ref="F18:F26" si="6">AND(H18="To Big",I19="To Small")</f>
        <v>0</v>
      </c>
      <c r="G18" s="8">
        <v>0.5</v>
      </c>
      <c r="H18" s="12" t="str">
        <f>IF(G18&gt;$F$5,"Too Big","Check")</f>
        <v>Too Big</v>
      </c>
      <c r="I18" s="12" t="str">
        <f t="shared" si="2"/>
        <v>Check</v>
      </c>
      <c r="J18" s="8"/>
      <c r="L18" t="b">
        <f t="shared" si="3"/>
        <v>0</v>
      </c>
      <c r="M18" s="8">
        <v>0.5</v>
      </c>
      <c r="N18" t="str">
        <f t="shared" si="4"/>
        <v>Too Big</v>
      </c>
      <c r="O18" t="str">
        <f t="shared" si="5"/>
        <v>Check</v>
      </c>
    </row>
    <row r="19" spans="1:15" x14ac:dyDescent="0.25">
      <c r="A19" t="s">
        <v>11</v>
      </c>
      <c r="B19">
        <f>(B18-B17)/B17</f>
        <v>0.1</v>
      </c>
      <c r="E19" s="10"/>
      <c r="F19" t="b">
        <f t="shared" si="6"/>
        <v>0</v>
      </c>
      <c r="G19" s="8">
        <v>0.4375</v>
      </c>
      <c r="H19" s="12" t="str">
        <f>IF(G19&gt;$F$5,"Too Big","Check")</f>
        <v>Too Big</v>
      </c>
      <c r="I19" s="12" t="str">
        <f t="shared" si="2"/>
        <v>Check</v>
      </c>
      <c r="L19" t="b">
        <f t="shared" si="3"/>
        <v>0</v>
      </c>
      <c r="M19" s="8">
        <v>0.4375</v>
      </c>
      <c r="N19" t="str">
        <f t="shared" si="4"/>
        <v>Too Big</v>
      </c>
      <c r="O19" t="str">
        <f t="shared" si="5"/>
        <v>Check</v>
      </c>
    </row>
    <row r="20" spans="1:15" x14ac:dyDescent="0.25">
      <c r="A20" s="14"/>
      <c r="B20" s="15"/>
      <c r="C20" s="14"/>
      <c r="D20" s="14"/>
      <c r="E20" s="16"/>
      <c r="F20" t="b">
        <f t="shared" si="6"/>
        <v>0</v>
      </c>
      <c r="G20" s="8">
        <v>0.375</v>
      </c>
      <c r="H20" s="12" t="str">
        <f>IF(G20&gt;$F$5,"Too Big","Check")</f>
        <v>Too Big</v>
      </c>
      <c r="I20" s="12" t="str">
        <f t="shared" si="2"/>
        <v>Check</v>
      </c>
      <c r="L20" t="b">
        <f t="shared" si="3"/>
        <v>0</v>
      </c>
      <c r="M20" s="8">
        <v>0.375</v>
      </c>
      <c r="N20" t="str">
        <f t="shared" si="4"/>
        <v>Too Big</v>
      </c>
      <c r="O20" t="str">
        <f t="shared" si="5"/>
        <v>Check</v>
      </c>
    </row>
    <row r="21" spans="1:15" x14ac:dyDescent="0.25">
      <c r="F21" t="b">
        <f t="shared" si="6"/>
        <v>0</v>
      </c>
      <c r="G21" s="8">
        <v>0.3125</v>
      </c>
      <c r="H21" s="12" t="str">
        <f>IF(G21&gt;$F$5,"Too Big","Check")</f>
        <v>Too Big</v>
      </c>
      <c r="I21" s="12" t="str">
        <f t="shared" si="2"/>
        <v>Check</v>
      </c>
      <c r="L21" t="b">
        <f t="shared" si="3"/>
        <v>0</v>
      </c>
      <c r="M21" s="8">
        <v>0.3125</v>
      </c>
      <c r="N21" t="str">
        <f t="shared" si="4"/>
        <v>Too Big</v>
      </c>
      <c r="O21" t="str">
        <f t="shared" si="5"/>
        <v>Check</v>
      </c>
    </row>
    <row r="22" spans="1:15" x14ac:dyDescent="0.25">
      <c r="F22" t="b">
        <f t="shared" si="6"/>
        <v>0</v>
      </c>
      <c r="G22" s="8">
        <v>0.25</v>
      </c>
      <c r="H22" s="12" t="str">
        <f>IF(G22&gt;$F$5,"Too Big","Check")</f>
        <v>Too Big</v>
      </c>
      <c r="I22" s="12" t="str">
        <f t="shared" si="2"/>
        <v>Check</v>
      </c>
      <c r="L22" t="b">
        <f t="shared" si="3"/>
        <v>0</v>
      </c>
      <c r="M22" s="8">
        <v>0.25</v>
      </c>
      <c r="N22" t="str">
        <f t="shared" si="4"/>
        <v>Too Big</v>
      </c>
      <c r="O22" t="str">
        <f t="shared" si="5"/>
        <v>Check</v>
      </c>
    </row>
    <row r="23" spans="1:15" x14ac:dyDescent="0.25">
      <c r="F23" t="b">
        <f t="shared" si="6"/>
        <v>0</v>
      </c>
      <c r="G23" s="8">
        <v>0.1875</v>
      </c>
      <c r="H23" s="12" t="str">
        <f>IF(G23&gt;$F$5,"Too Big","Check")</f>
        <v>Too Big</v>
      </c>
      <c r="I23" s="12" t="str">
        <f t="shared" si="2"/>
        <v>Check</v>
      </c>
      <c r="L23" t="b">
        <f t="shared" si="3"/>
        <v>0</v>
      </c>
      <c r="M23" s="8">
        <v>0.1875</v>
      </c>
      <c r="N23" t="str">
        <f t="shared" si="4"/>
        <v>Too Big</v>
      </c>
      <c r="O23" t="str">
        <f t="shared" si="5"/>
        <v>Check</v>
      </c>
    </row>
    <row r="24" spans="1:15" x14ac:dyDescent="0.25">
      <c r="A24" s="8">
        <v>2</v>
      </c>
      <c r="B24" s="8">
        <f t="shared" ref="B24:B30" si="7">A24</f>
        <v>2</v>
      </c>
      <c r="F24" t="b">
        <f t="shared" si="6"/>
        <v>0</v>
      </c>
      <c r="G24" s="8">
        <v>0.125</v>
      </c>
      <c r="H24" s="12" t="str">
        <f>IF(G24&gt;$F$5,"Too Big","Check")</f>
        <v>Too Big</v>
      </c>
      <c r="I24" s="12" t="str">
        <f t="shared" si="2"/>
        <v>Check</v>
      </c>
      <c r="L24" t="b">
        <f t="shared" si="3"/>
        <v>0</v>
      </c>
      <c r="M24" s="8">
        <v>0.125</v>
      </c>
      <c r="N24" t="str">
        <f t="shared" si="4"/>
        <v>Too Big</v>
      </c>
      <c r="O24" t="str">
        <f t="shared" si="5"/>
        <v>Check</v>
      </c>
    </row>
    <row r="25" spans="1:15" x14ac:dyDescent="0.25">
      <c r="A25" s="8">
        <v>1.75</v>
      </c>
      <c r="B25" s="11">
        <f t="shared" si="7"/>
        <v>1.75</v>
      </c>
      <c r="F25" t="b">
        <f t="shared" si="6"/>
        <v>0</v>
      </c>
      <c r="G25" s="8">
        <v>6.25E-2</v>
      </c>
      <c r="H25" s="12" t="str">
        <f t="shared" ref="H13:H27" si="8">IF(G25&gt;$F$5,"To Big","Check")</f>
        <v>To Big</v>
      </c>
      <c r="I25" s="12" t="str">
        <f t="shared" si="2"/>
        <v>Check</v>
      </c>
      <c r="L25" t="b">
        <f t="shared" si="3"/>
        <v>0</v>
      </c>
      <c r="M25" s="8">
        <v>6.25E-2</v>
      </c>
      <c r="N25" t="str">
        <f t="shared" si="4"/>
        <v>Too Big</v>
      </c>
      <c r="O25" t="str">
        <f t="shared" si="5"/>
        <v>Check</v>
      </c>
    </row>
    <row r="26" spans="1:15" x14ac:dyDescent="0.25">
      <c r="A26" s="8">
        <v>1.5</v>
      </c>
      <c r="B26" s="11">
        <f t="shared" si="7"/>
        <v>1.5</v>
      </c>
      <c r="F26" t="b">
        <f t="shared" si="6"/>
        <v>1</v>
      </c>
      <c r="G26" s="8">
        <v>3.125E-2</v>
      </c>
      <c r="H26" s="12" t="str">
        <f t="shared" si="8"/>
        <v>To Big</v>
      </c>
      <c r="I26" s="12" t="str">
        <f t="shared" si="2"/>
        <v>Check</v>
      </c>
      <c r="L26" t="b">
        <f t="shared" si="3"/>
        <v>0</v>
      </c>
      <c r="M26" s="8">
        <v>3.125E-2</v>
      </c>
      <c r="N26" t="str">
        <f t="shared" si="4"/>
        <v>Check</v>
      </c>
      <c r="O26" t="str">
        <f t="shared" si="5"/>
        <v>Too Small</v>
      </c>
    </row>
    <row r="27" spans="1:15" x14ac:dyDescent="0.25">
      <c r="A27" s="8">
        <v>1.25</v>
      </c>
      <c r="B27" s="11">
        <f t="shared" si="7"/>
        <v>1.25</v>
      </c>
      <c r="F27" t="b">
        <f>AND(H27="To Big",I28="To Small")</f>
        <v>0</v>
      </c>
      <c r="G27" s="8">
        <v>1.5625E-2</v>
      </c>
      <c r="H27" s="12" t="str">
        <f t="shared" si="8"/>
        <v>Check</v>
      </c>
      <c r="I27" s="12" t="str">
        <f t="shared" si="2"/>
        <v>To Small</v>
      </c>
      <c r="L27" t="b">
        <f t="shared" si="3"/>
        <v>0</v>
      </c>
      <c r="M27" s="8">
        <v>1.5625E-2</v>
      </c>
      <c r="N27" t="str">
        <f t="shared" si="4"/>
        <v>Check</v>
      </c>
      <c r="O27" t="str">
        <f t="shared" si="5"/>
        <v>Too Small</v>
      </c>
    </row>
    <row r="28" spans="1:15" x14ac:dyDescent="0.25">
      <c r="A28" s="8">
        <v>1</v>
      </c>
      <c r="B28" s="11">
        <f t="shared" si="7"/>
        <v>1</v>
      </c>
    </row>
    <row r="29" spans="1:15" x14ac:dyDescent="0.25">
      <c r="A29" s="8">
        <v>0.75</v>
      </c>
      <c r="B29" s="11">
        <f t="shared" si="7"/>
        <v>0.75</v>
      </c>
    </row>
    <row r="30" spans="1:15" x14ac:dyDescent="0.25">
      <c r="A30" s="8">
        <v>0.5</v>
      </c>
      <c r="B30" s="9">
        <f t="shared" si="7"/>
        <v>0.5</v>
      </c>
    </row>
    <row r="31" spans="1:15" x14ac:dyDescent="0.25">
      <c r="A31" s="8">
        <v>0.4375</v>
      </c>
      <c r="B31" s="9">
        <f t="shared" ref="B31:B39" si="9">A31</f>
        <v>0.4375</v>
      </c>
    </row>
    <row r="32" spans="1:15" x14ac:dyDescent="0.25">
      <c r="A32" s="8">
        <v>0.375</v>
      </c>
      <c r="B32" s="9">
        <f t="shared" si="9"/>
        <v>0.375</v>
      </c>
    </row>
    <row r="33" spans="1:2" x14ac:dyDescent="0.25">
      <c r="A33" s="8">
        <v>0.3125</v>
      </c>
      <c r="B33" s="9">
        <f t="shared" si="9"/>
        <v>0.3125</v>
      </c>
    </row>
    <row r="34" spans="1:2" x14ac:dyDescent="0.25">
      <c r="A34" s="8">
        <v>0.25</v>
      </c>
      <c r="B34" s="9">
        <f t="shared" si="9"/>
        <v>0.25</v>
      </c>
    </row>
    <row r="35" spans="1:2" x14ac:dyDescent="0.25">
      <c r="A35" s="8">
        <v>0.1875</v>
      </c>
      <c r="B35" s="9">
        <f t="shared" si="9"/>
        <v>0.1875</v>
      </c>
    </row>
    <row r="36" spans="1:2" x14ac:dyDescent="0.25">
      <c r="A36" s="8">
        <v>0.125</v>
      </c>
      <c r="B36" s="9">
        <f t="shared" si="9"/>
        <v>0.125</v>
      </c>
    </row>
    <row r="37" spans="1:2" x14ac:dyDescent="0.25">
      <c r="A37" s="8">
        <v>6.25E-2</v>
      </c>
      <c r="B37" s="9">
        <f t="shared" si="9"/>
        <v>6.25E-2</v>
      </c>
    </row>
    <row r="38" spans="1:2" x14ac:dyDescent="0.25">
      <c r="A38" s="8">
        <v>3.125E-2</v>
      </c>
      <c r="B38" s="9">
        <f t="shared" si="9"/>
        <v>3.125E-2</v>
      </c>
    </row>
    <row r="39" spans="1:2" x14ac:dyDescent="0.25">
      <c r="A39" s="8">
        <v>1.5625E-2</v>
      </c>
      <c r="B39" s="9">
        <f t="shared" si="9"/>
        <v>1.5625E-2</v>
      </c>
    </row>
  </sheetData>
  <mergeCells count="3">
    <mergeCell ref="H5:I5"/>
    <mergeCell ref="F10:I10"/>
    <mergeCell ref="L10:O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 Roeback</dc:creator>
  <cp:lastModifiedBy>Charles A Slagal</cp:lastModifiedBy>
  <dcterms:created xsi:type="dcterms:W3CDTF">2014-02-12T13:43:21Z</dcterms:created>
  <dcterms:modified xsi:type="dcterms:W3CDTF">2015-12-11T17:17:45Z</dcterms:modified>
</cp:coreProperties>
</file>