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gineering\2015 Fall\EECT 101\Week 3\"/>
    </mc:Choice>
  </mc:AlternateContent>
  <bookViews>
    <workbookView xWindow="360" yWindow="90" windowWidth="13395" windowHeight="72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T17" i="1" l="1"/>
  <c r="O17" i="1"/>
  <c r="T9" i="1"/>
  <c r="T8" i="1"/>
  <c r="T7" i="1"/>
  <c r="T6" i="1"/>
  <c r="O6" i="1"/>
  <c r="M17" i="1"/>
  <c r="R17" i="1"/>
  <c r="N17" i="1"/>
  <c r="S16" i="1" l="1"/>
  <c r="N16" i="1"/>
  <c r="S5" i="1"/>
  <c r="R15" i="1"/>
  <c r="R16" i="1" s="1"/>
  <c r="M15" i="1"/>
  <c r="M16" i="1" s="1"/>
  <c r="R4" i="1"/>
  <c r="R5" i="1" s="1"/>
  <c r="M4" i="1"/>
  <c r="M5" i="1" s="1"/>
  <c r="R8" i="1" l="1"/>
  <c r="R6" i="1"/>
  <c r="R9" i="1"/>
  <c r="R10" i="1"/>
  <c r="R7" i="1"/>
  <c r="M8" i="1"/>
  <c r="M6" i="1"/>
  <c r="M7" i="1"/>
</calcChain>
</file>

<file path=xl/sharedStrings.xml><?xml version="1.0" encoding="utf-8"?>
<sst xmlns="http://schemas.openxmlformats.org/spreadsheetml/2006/main" count="43" uniqueCount="23">
  <si>
    <t>Measured</t>
  </si>
  <si>
    <t>Calculated</t>
  </si>
  <si>
    <t>R1 =</t>
  </si>
  <si>
    <t>R3 =</t>
  </si>
  <si>
    <t>R2 =</t>
  </si>
  <si>
    <t>Simulated</t>
  </si>
  <si>
    <t>V1 =</t>
  </si>
  <si>
    <t>R4 =</t>
  </si>
  <si>
    <t>R5 =</t>
  </si>
  <si>
    <t>Nominal</t>
  </si>
  <si>
    <t>EECT 101-50C Lab 2 Series/Parallel Resistors</t>
  </si>
  <si>
    <t>Rt =</t>
  </si>
  <si>
    <t>Circuit 1 - Series, R1-3</t>
  </si>
  <si>
    <t>Circuit 2 - Series, R1-5</t>
  </si>
  <si>
    <t>Circuit 3 - Parallel R1-3</t>
  </si>
  <si>
    <t>Circuit 4 - Parallel, R1-5</t>
  </si>
  <si>
    <t>It =</t>
  </si>
  <si>
    <t>VR1=</t>
  </si>
  <si>
    <t>VR2=</t>
  </si>
  <si>
    <t>VR3=</t>
  </si>
  <si>
    <t>VR5=</t>
  </si>
  <si>
    <t>VR4=</t>
  </si>
  <si>
    <t>IR1=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</si>
</sst>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/>
    <xf numFmtId="48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1" xfId="0" applyBorder="1" applyAlignment="1"/>
    <xf numFmtId="48" fontId="0" fillId="0" borderId="1" xfId="0" applyNumberFormat="1" applyBorder="1" applyAlignment="1"/>
    <xf numFmtId="0" fontId="0" fillId="0" borderId="1" xfId="0" applyFill="1" applyBorder="1" applyAlignment="1"/>
    <xf numFmtId="4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G1" sqref="G1:T18"/>
    </sheetView>
  </sheetViews>
  <sheetFormatPr defaultRowHeight="15" x14ac:dyDescent="0.25"/>
  <cols>
    <col min="1" max="1" width="5" style="1" bestFit="1" customWidth="1"/>
    <col min="2" max="2" width="11.85546875" customWidth="1"/>
    <col min="3" max="4" width="11.7109375" customWidth="1"/>
    <col min="6" max="6" width="5.7109375" customWidth="1"/>
    <col min="7" max="9" width="11.7109375" customWidth="1"/>
  </cols>
  <sheetData>
    <row r="1" spans="2:20" ht="15.75" x14ac:dyDescent="0.25">
      <c r="G1" s="1"/>
      <c r="H1" s="4" t="s">
        <v>10</v>
      </c>
    </row>
    <row r="2" spans="2:20" ht="15.75" x14ac:dyDescent="0.25">
      <c r="G2" s="1"/>
      <c r="L2" s="1"/>
      <c r="M2" s="4" t="s">
        <v>12</v>
      </c>
      <c r="Q2" s="1"/>
      <c r="R2" s="4" t="s">
        <v>13</v>
      </c>
    </row>
    <row r="3" spans="2:20" x14ac:dyDescent="0.25">
      <c r="G3" s="1"/>
      <c r="H3" s="3" t="s">
        <v>9</v>
      </c>
      <c r="I3" s="3" t="s">
        <v>0</v>
      </c>
      <c r="L3" s="1"/>
      <c r="M3" s="3" t="s">
        <v>1</v>
      </c>
      <c r="N3" s="3" t="s">
        <v>0</v>
      </c>
      <c r="O3" s="3" t="s">
        <v>5</v>
      </c>
      <c r="Q3" s="1"/>
      <c r="R3" s="3" t="s">
        <v>1</v>
      </c>
      <c r="S3" s="3" t="s">
        <v>0</v>
      </c>
      <c r="T3" s="3" t="s">
        <v>5</v>
      </c>
    </row>
    <row r="4" spans="2:20" ht="18" customHeight="1" x14ac:dyDescent="0.25">
      <c r="G4" s="1" t="s">
        <v>2</v>
      </c>
      <c r="H4" s="5">
        <v>330</v>
      </c>
      <c r="I4" s="5">
        <v>324.68</v>
      </c>
      <c r="L4" s="1" t="s">
        <v>11</v>
      </c>
      <c r="M4" s="9">
        <f>H4+H5+H6</f>
        <v>2150</v>
      </c>
      <c r="N4" s="9">
        <v>2123.1</v>
      </c>
      <c r="O4" s="9">
        <v>2150</v>
      </c>
      <c r="Q4" s="1" t="s">
        <v>11</v>
      </c>
      <c r="R4" s="5">
        <f>SUM(H4:H8)</f>
        <v>9050</v>
      </c>
      <c r="S4" s="5">
        <v>8854</v>
      </c>
      <c r="T4" s="5">
        <v>9050</v>
      </c>
    </row>
    <row r="5" spans="2:20" ht="18" customHeight="1" x14ac:dyDescent="0.25">
      <c r="G5" s="1" t="s">
        <v>4</v>
      </c>
      <c r="H5" s="5">
        <v>820</v>
      </c>
      <c r="I5" s="5">
        <v>820</v>
      </c>
      <c r="L5" s="1" t="s">
        <v>16</v>
      </c>
      <c r="M5" s="10">
        <f>H9/M4</f>
        <v>2.3255813953488372E-3</v>
      </c>
      <c r="N5" s="9">
        <v>2.2490000000000001</v>
      </c>
      <c r="O5" s="9">
        <v>2.3260000000000001</v>
      </c>
      <c r="Q5" s="1" t="s">
        <v>16</v>
      </c>
      <c r="R5" s="7">
        <f>H9/R4</f>
        <v>5.5248618784530391E-4</v>
      </c>
      <c r="S5" s="7">
        <f>507.4*10^-6</f>
        <v>5.0739999999999997E-4</v>
      </c>
      <c r="T5" s="5">
        <v>552.447</v>
      </c>
    </row>
    <row r="6" spans="2:20" ht="18" customHeight="1" x14ac:dyDescent="0.25">
      <c r="G6" s="1" t="s">
        <v>3</v>
      </c>
      <c r="H6" s="5">
        <v>1000</v>
      </c>
      <c r="I6" s="5">
        <v>977.9</v>
      </c>
      <c r="L6" s="1" t="s">
        <v>17</v>
      </c>
      <c r="M6" s="10">
        <f>M5*H4</f>
        <v>0.76744186046511631</v>
      </c>
      <c r="N6" s="9">
        <v>0.75339999999999996</v>
      </c>
      <c r="O6" s="9">
        <f>767.442*10^-3</f>
        <v>0.76744200000000007</v>
      </c>
      <c r="Q6" s="1" t="s">
        <v>17</v>
      </c>
      <c r="R6" s="12">
        <f>$R$5*H4</f>
        <v>0.18232044198895028</v>
      </c>
      <c r="S6" s="2">
        <v>0.18060000000000001</v>
      </c>
      <c r="T6" s="2">
        <f>182.321*10^-3</f>
        <v>0.18232100000000001</v>
      </c>
    </row>
    <row r="7" spans="2:20" ht="18" customHeight="1" x14ac:dyDescent="0.25">
      <c r="G7" s="1" t="s">
        <v>7</v>
      </c>
      <c r="H7" s="5">
        <v>2200</v>
      </c>
      <c r="I7" s="5">
        <v>2154</v>
      </c>
      <c r="L7" s="8" t="s">
        <v>18</v>
      </c>
      <c r="M7" s="10">
        <f>M5*H5</f>
        <v>1.9069767441860466</v>
      </c>
      <c r="N7" s="11">
        <v>1.9123000000000001</v>
      </c>
      <c r="O7" s="9">
        <v>1.907</v>
      </c>
      <c r="Q7" s="8" t="s">
        <v>18</v>
      </c>
      <c r="R7" s="12">
        <f>$R$5*H5</f>
        <v>0.45303867403314918</v>
      </c>
      <c r="S7" s="2">
        <v>0.4587</v>
      </c>
      <c r="T7" s="2">
        <f>453.04*10^-3</f>
        <v>0.45304000000000005</v>
      </c>
    </row>
    <row r="8" spans="2:20" ht="18" customHeight="1" x14ac:dyDescent="0.25">
      <c r="G8" s="1" t="s">
        <v>8</v>
      </c>
      <c r="H8" s="5">
        <v>4700</v>
      </c>
      <c r="I8" s="5">
        <v>4577</v>
      </c>
      <c r="L8" s="8" t="s">
        <v>19</v>
      </c>
      <c r="M8" s="10">
        <f>M5*H6</f>
        <v>2.3255813953488373</v>
      </c>
      <c r="N8" s="11">
        <v>2.3298000000000001</v>
      </c>
      <c r="O8" s="9">
        <v>2.3260000000000001</v>
      </c>
      <c r="Q8" s="8" t="s">
        <v>19</v>
      </c>
      <c r="R8" s="12">
        <f>$R$5*H6</f>
        <v>0.5524861878453039</v>
      </c>
      <c r="S8" s="2">
        <v>0.55879999999999996</v>
      </c>
      <c r="T8" s="2">
        <f>552.487*10^-3</f>
        <v>0.55248699999999995</v>
      </c>
    </row>
    <row r="9" spans="2:20" ht="18" customHeight="1" x14ac:dyDescent="0.25">
      <c r="G9" s="1" t="s">
        <v>6</v>
      </c>
      <c r="H9" s="5">
        <v>5</v>
      </c>
      <c r="I9" s="5">
        <v>5.0060000000000002</v>
      </c>
      <c r="Q9" s="8" t="s">
        <v>21</v>
      </c>
      <c r="R9" s="12">
        <f>$R$5*H7</f>
        <v>1.2154696132596685</v>
      </c>
      <c r="S9" s="2">
        <v>1.1999</v>
      </c>
      <c r="T9" s="2">
        <f>1.215</f>
        <v>1.2150000000000001</v>
      </c>
    </row>
    <row r="10" spans="2:20" ht="15.75" x14ac:dyDescent="0.25">
      <c r="B10" s="4"/>
      <c r="Q10" s="8" t="s">
        <v>20</v>
      </c>
      <c r="R10" s="12">
        <f>$R$5*H8</f>
        <v>2.5966850828729284</v>
      </c>
      <c r="S10" s="2">
        <v>2.5895999999999999</v>
      </c>
      <c r="T10" s="2">
        <v>2.597</v>
      </c>
    </row>
    <row r="13" spans="2:20" ht="18.75" customHeight="1" x14ac:dyDescent="0.25">
      <c r="L13" s="1"/>
      <c r="M13" s="4" t="s">
        <v>14</v>
      </c>
      <c r="Q13" s="1"/>
      <c r="R13" s="4" t="s">
        <v>15</v>
      </c>
    </row>
    <row r="14" spans="2:20" ht="18.75" customHeight="1" x14ac:dyDescent="0.25">
      <c r="L14" s="1"/>
      <c r="M14" s="3" t="s">
        <v>1</v>
      </c>
      <c r="N14" s="3" t="s">
        <v>0</v>
      </c>
      <c r="O14" s="3" t="s">
        <v>5</v>
      </c>
      <c r="Q14" s="1"/>
      <c r="R14" s="3" t="s">
        <v>1</v>
      </c>
      <c r="S14" s="3" t="s">
        <v>0</v>
      </c>
      <c r="T14" s="3" t="s">
        <v>5</v>
      </c>
    </row>
    <row r="15" spans="2:20" x14ac:dyDescent="0.25">
      <c r="L15" s="1" t="s">
        <v>11</v>
      </c>
      <c r="M15" s="6">
        <f>1/((1/H4)+(1/H5)+(1/H6))</f>
        <v>190.48289455159792</v>
      </c>
      <c r="N15" s="2">
        <v>187.99</v>
      </c>
      <c r="O15" s="2">
        <v>190.483</v>
      </c>
      <c r="Q15" s="1" t="s">
        <v>11</v>
      </c>
      <c r="R15" s="6">
        <f>1/((1/H4)+(1/H5)+(1/H6)+(1/H7)+(1/H8))</f>
        <v>169.00094611402267</v>
      </c>
      <c r="S15" s="2">
        <v>166.62</v>
      </c>
      <c r="T15" s="2">
        <v>169.001</v>
      </c>
    </row>
    <row r="16" spans="2:20" x14ac:dyDescent="0.25">
      <c r="L16" s="1" t="s">
        <v>16</v>
      </c>
      <c r="M16" s="7">
        <f>H9/M15</f>
        <v>2.6249076127124907E-2</v>
      </c>
      <c r="N16" s="7">
        <f>25.14*10^-3</f>
        <v>2.5140000000000003E-2</v>
      </c>
      <c r="O16" s="5">
        <v>26.248999999999999</v>
      </c>
      <c r="Q16" s="1" t="s">
        <v>16</v>
      </c>
      <c r="R16" s="7">
        <f>H9/R15</f>
        <v>2.9585633187086225E-2</v>
      </c>
      <c r="S16" s="7">
        <f>28.15*10^-3</f>
        <v>2.8149999999999998E-2</v>
      </c>
      <c r="T16" s="5">
        <v>29.585999999999999</v>
      </c>
    </row>
    <row r="17" spans="12:20" x14ac:dyDescent="0.25">
      <c r="L17" s="1" t="s">
        <v>22</v>
      </c>
      <c r="M17" s="2">
        <f>H9/H4</f>
        <v>1.5151515151515152E-2</v>
      </c>
      <c r="N17" s="2">
        <f>14.9*10^-3</f>
        <v>1.49E-2</v>
      </c>
      <c r="O17" s="2">
        <f>15.151*10^-3</f>
        <v>1.5151E-2</v>
      </c>
      <c r="Q17" s="1" t="s">
        <v>22</v>
      </c>
      <c r="R17" s="2">
        <f>H9/H4</f>
        <v>1.5151515151515152E-2</v>
      </c>
      <c r="S17" s="2">
        <v>1.49E-2</v>
      </c>
      <c r="T17" s="2">
        <f>O17</f>
        <v>1.5151E-2</v>
      </c>
    </row>
    <row r="18" spans="12:20" ht="18.75" customHeight="1" x14ac:dyDescent="0.25">
      <c r="Q18" s="1"/>
    </row>
    <row r="19" spans="12:20" ht="18.7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Ivy Tech Community College - Northeast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Current User</dc:creator>
  <cp:lastModifiedBy>Dakota H Johnson</cp:lastModifiedBy>
  <cp:lastPrinted>2015-09-02T21:19:23Z</cp:lastPrinted>
  <dcterms:created xsi:type="dcterms:W3CDTF">2013-08-30T13:24:18Z</dcterms:created>
  <dcterms:modified xsi:type="dcterms:W3CDTF">2015-09-10T00:07:55Z</dcterms:modified>
</cp:coreProperties>
</file>