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ineering\2016 Spring\EECT 211\Week 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Q87" i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48" i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" i="1"/>
  <c r="Q9" i="1"/>
  <c r="Q10" i="1"/>
  <c r="Q11" i="1" s="1"/>
  <c r="Q7" i="1"/>
  <c r="Q6" i="1"/>
  <c r="Q12" i="1" l="1"/>
  <c r="E12" i="1"/>
  <c r="I12" i="1"/>
  <c r="I13" i="1" s="1"/>
  <c r="Q13" i="1" l="1"/>
  <c r="I8" i="1"/>
  <c r="I14" i="1"/>
  <c r="I10" i="1"/>
  <c r="E10" i="1"/>
  <c r="E13" i="1"/>
  <c r="E14" i="1" s="1"/>
  <c r="D22" i="1" s="1"/>
  <c r="I11" i="1"/>
  <c r="E11" i="1"/>
  <c r="H22" i="1" l="1"/>
  <c r="J22" i="1" s="1"/>
  <c r="J23" i="1" s="1"/>
  <c r="H23" i="1"/>
  <c r="Q14" i="1"/>
  <c r="F22" i="1"/>
  <c r="D23" i="1"/>
  <c r="F23" i="1" l="1"/>
  <c r="Q15" i="1"/>
  <c r="I15" i="1"/>
  <c r="H24" i="1"/>
  <c r="J24" i="1" s="1"/>
  <c r="T7" i="1" l="1"/>
  <c r="T11" i="1"/>
  <c r="T15" i="1"/>
  <c r="T19" i="1"/>
  <c r="T23" i="1"/>
  <c r="T27" i="1"/>
  <c r="T31" i="1"/>
  <c r="T35" i="1"/>
  <c r="T39" i="1"/>
  <c r="T43" i="1"/>
  <c r="T47" i="1"/>
  <c r="T51" i="1"/>
  <c r="T55" i="1"/>
  <c r="T59" i="1"/>
  <c r="T63" i="1"/>
  <c r="T67" i="1"/>
  <c r="T71" i="1"/>
  <c r="T75" i="1"/>
  <c r="T79" i="1"/>
  <c r="T83" i="1"/>
  <c r="T87" i="1"/>
  <c r="T91" i="1"/>
  <c r="T95" i="1"/>
  <c r="T99" i="1"/>
  <c r="T103" i="1"/>
  <c r="T107" i="1"/>
  <c r="T111" i="1"/>
  <c r="T115" i="1"/>
  <c r="D24" i="1"/>
  <c r="T30" i="1"/>
  <c r="T50" i="1"/>
  <c r="T62" i="1"/>
  <c r="T74" i="1"/>
  <c r="T86" i="1"/>
  <c r="T98" i="1"/>
  <c r="T110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T84" i="1"/>
  <c r="T88" i="1"/>
  <c r="T92" i="1"/>
  <c r="T96" i="1"/>
  <c r="T100" i="1"/>
  <c r="T104" i="1"/>
  <c r="T108" i="1"/>
  <c r="T112" i="1"/>
  <c r="T34" i="1"/>
  <c r="T54" i="1"/>
  <c r="T66" i="1"/>
  <c r="T78" i="1"/>
  <c r="T90" i="1"/>
  <c r="T102" i="1"/>
  <c r="T114" i="1"/>
  <c r="T9" i="1"/>
  <c r="T13" i="1"/>
  <c r="T17" i="1"/>
  <c r="T21" i="1"/>
  <c r="T25" i="1"/>
  <c r="T29" i="1"/>
  <c r="T33" i="1"/>
  <c r="T37" i="1"/>
  <c r="T41" i="1"/>
  <c r="T45" i="1"/>
  <c r="T49" i="1"/>
  <c r="T53" i="1"/>
  <c r="T57" i="1"/>
  <c r="T61" i="1"/>
  <c r="T65" i="1"/>
  <c r="T69" i="1"/>
  <c r="T73" i="1"/>
  <c r="T77" i="1"/>
  <c r="T81" i="1"/>
  <c r="T85" i="1"/>
  <c r="T89" i="1"/>
  <c r="T93" i="1"/>
  <c r="T97" i="1"/>
  <c r="T101" i="1"/>
  <c r="T105" i="1"/>
  <c r="T109" i="1"/>
  <c r="T113" i="1"/>
  <c r="T6" i="1"/>
  <c r="T10" i="1"/>
  <c r="T14" i="1"/>
  <c r="T18" i="1"/>
  <c r="T22" i="1"/>
  <c r="T26" i="1"/>
  <c r="T38" i="1"/>
  <c r="T42" i="1"/>
  <c r="T46" i="1"/>
  <c r="T58" i="1"/>
  <c r="T70" i="1"/>
  <c r="T82" i="1"/>
  <c r="T94" i="1"/>
  <c r="T106" i="1"/>
  <c r="I16" i="1"/>
  <c r="Q16" i="1"/>
  <c r="E15" i="1"/>
  <c r="I17" i="1"/>
  <c r="I18" i="1"/>
  <c r="F24" i="1"/>
  <c r="M21" i="1" s="1"/>
  <c r="E18" i="1"/>
  <c r="E17" i="1"/>
  <c r="E16" i="1"/>
  <c r="Q17" i="1" l="1"/>
  <c r="I19" i="1"/>
  <c r="E19" i="1"/>
  <c r="Q18" i="1" l="1"/>
  <c r="Q19" i="1" l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T5" i="1"/>
  <c r="R13" i="1"/>
  <c r="R9" i="1"/>
  <c r="R17" i="1"/>
  <c r="R8" i="1"/>
  <c r="R15" i="1"/>
  <c r="R16" i="1"/>
  <c r="R14" i="1"/>
  <c r="R18" i="1"/>
  <c r="R12" i="1"/>
  <c r="R11" i="1"/>
  <c r="R10" i="1"/>
</calcChain>
</file>

<file path=xl/sharedStrings.xml><?xml version="1.0" encoding="utf-8"?>
<sst xmlns="http://schemas.openxmlformats.org/spreadsheetml/2006/main" count="93" uniqueCount="30">
  <si>
    <t>voltage</t>
  </si>
  <si>
    <t>V</t>
  </si>
  <si>
    <t>R345</t>
  </si>
  <si>
    <t>R67</t>
  </si>
  <si>
    <t>R567</t>
  </si>
  <si>
    <t>RT</t>
  </si>
  <si>
    <t>IT</t>
  </si>
  <si>
    <t>Vc</t>
  </si>
  <si>
    <t>Vb</t>
  </si>
  <si>
    <t>Va</t>
  </si>
  <si>
    <t>ia</t>
  </si>
  <si>
    <t>i2</t>
  </si>
  <si>
    <t>i3</t>
  </si>
  <si>
    <t>i4</t>
  </si>
  <si>
    <t>Voltage Drops</t>
  </si>
  <si>
    <t>Nodal Voltages</t>
  </si>
  <si>
    <t>A</t>
  </si>
  <si>
    <t>R1</t>
  </si>
  <si>
    <t>R2</t>
  </si>
  <si>
    <t>R3</t>
  </si>
  <si>
    <t>R4</t>
  </si>
  <si>
    <t>R5</t>
  </si>
  <si>
    <t>R6</t>
  </si>
  <si>
    <t>R7</t>
  </si>
  <si>
    <t>ITProof</t>
  </si>
  <si>
    <t>Ω</t>
  </si>
  <si>
    <t>Multiplier Check</t>
  </si>
  <si>
    <t>r6</t>
  </si>
  <si>
    <t>r7</t>
  </si>
  <si>
    <t>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</si>
</sst>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11" xfId="0" applyFill="1" applyBorder="1"/>
    <xf numFmtId="48" fontId="0" fillId="2" borderId="3" xfId="0" applyNumberForma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2" borderId="13" xfId="0" applyFill="1" applyBorder="1"/>
    <xf numFmtId="48" fontId="0" fillId="2" borderId="1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0" fontId="1" fillId="2" borderId="6" xfId="0" applyFont="1" applyFill="1" applyBorder="1"/>
    <xf numFmtId="48" fontId="0" fillId="2" borderId="6" xfId="0" applyNumberFormat="1" applyFill="1" applyBorder="1"/>
    <xf numFmtId="0" fontId="0" fillId="2" borderId="12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48" fontId="0" fillId="2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Nodal</a:t>
            </a:r>
            <a:r>
              <a:rPr lang="en-US" baseline="0"/>
              <a:t> voltage vs. Resistance of R6</a:t>
            </a:r>
            <a:endParaRPr lang="en-US"/>
          </a:p>
        </c:rich>
      </c:tx>
      <c:layout>
        <c:manualLayout>
          <c:xMode val="edge"/>
          <c:yMode val="edge"/>
          <c:x val="0.3250941532146930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Sheet1!$Q$5:$Q$115</c:f>
              <c:numCache>
                <c:formatCode>General</c:formatCode>
                <c:ptCount val="111"/>
                <c:pt idx="0">
                  <c:v>11000</c:v>
                </c:pt>
                <c:pt idx="1">
                  <c:v>10900</c:v>
                </c:pt>
                <c:pt idx="2">
                  <c:v>10800</c:v>
                </c:pt>
                <c:pt idx="3">
                  <c:v>10700</c:v>
                </c:pt>
                <c:pt idx="4">
                  <c:v>10600</c:v>
                </c:pt>
                <c:pt idx="5">
                  <c:v>10500</c:v>
                </c:pt>
                <c:pt idx="6">
                  <c:v>10400</c:v>
                </c:pt>
                <c:pt idx="7">
                  <c:v>10300</c:v>
                </c:pt>
                <c:pt idx="8">
                  <c:v>10200</c:v>
                </c:pt>
                <c:pt idx="9">
                  <c:v>10100</c:v>
                </c:pt>
                <c:pt idx="10">
                  <c:v>10000</c:v>
                </c:pt>
                <c:pt idx="11">
                  <c:v>9900</c:v>
                </c:pt>
                <c:pt idx="12">
                  <c:v>9800</c:v>
                </c:pt>
                <c:pt idx="13">
                  <c:v>9700</c:v>
                </c:pt>
                <c:pt idx="14">
                  <c:v>9600</c:v>
                </c:pt>
                <c:pt idx="15">
                  <c:v>9500</c:v>
                </c:pt>
                <c:pt idx="16">
                  <c:v>9400</c:v>
                </c:pt>
                <c:pt idx="17">
                  <c:v>9300</c:v>
                </c:pt>
                <c:pt idx="18">
                  <c:v>9200</c:v>
                </c:pt>
                <c:pt idx="19">
                  <c:v>9100</c:v>
                </c:pt>
                <c:pt idx="20">
                  <c:v>9000</c:v>
                </c:pt>
                <c:pt idx="21">
                  <c:v>8900</c:v>
                </c:pt>
                <c:pt idx="22">
                  <c:v>8800</c:v>
                </c:pt>
                <c:pt idx="23">
                  <c:v>8700</c:v>
                </c:pt>
                <c:pt idx="24">
                  <c:v>8600</c:v>
                </c:pt>
                <c:pt idx="25">
                  <c:v>8500</c:v>
                </c:pt>
                <c:pt idx="26">
                  <c:v>8400</c:v>
                </c:pt>
                <c:pt idx="27">
                  <c:v>8300</c:v>
                </c:pt>
                <c:pt idx="28">
                  <c:v>8200</c:v>
                </c:pt>
                <c:pt idx="29">
                  <c:v>8100</c:v>
                </c:pt>
                <c:pt idx="30">
                  <c:v>8000</c:v>
                </c:pt>
                <c:pt idx="31">
                  <c:v>7900</c:v>
                </c:pt>
                <c:pt idx="32">
                  <c:v>7800</c:v>
                </c:pt>
                <c:pt idx="33">
                  <c:v>7700</c:v>
                </c:pt>
                <c:pt idx="34">
                  <c:v>7600</c:v>
                </c:pt>
                <c:pt idx="35">
                  <c:v>7500</c:v>
                </c:pt>
                <c:pt idx="36">
                  <c:v>7400</c:v>
                </c:pt>
                <c:pt idx="37">
                  <c:v>7300</c:v>
                </c:pt>
                <c:pt idx="38">
                  <c:v>7200</c:v>
                </c:pt>
                <c:pt idx="39">
                  <c:v>7100</c:v>
                </c:pt>
                <c:pt idx="40">
                  <c:v>7000</c:v>
                </c:pt>
                <c:pt idx="41">
                  <c:v>6900</c:v>
                </c:pt>
                <c:pt idx="42">
                  <c:v>6800</c:v>
                </c:pt>
                <c:pt idx="43">
                  <c:v>6700</c:v>
                </c:pt>
                <c:pt idx="44">
                  <c:v>6600</c:v>
                </c:pt>
                <c:pt idx="45">
                  <c:v>6500</c:v>
                </c:pt>
                <c:pt idx="46">
                  <c:v>6400</c:v>
                </c:pt>
                <c:pt idx="47">
                  <c:v>6300</c:v>
                </c:pt>
                <c:pt idx="48">
                  <c:v>6200</c:v>
                </c:pt>
                <c:pt idx="49">
                  <c:v>6100</c:v>
                </c:pt>
                <c:pt idx="50">
                  <c:v>6000</c:v>
                </c:pt>
                <c:pt idx="51">
                  <c:v>5900</c:v>
                </c:pt>
                <c:pt idx="52">
                  <c:v>5800</c:v>
                </c:pt>
                <c:pt idx="53">
                  <c:v>5700</c:v>
                </c:pt>
                <c:pt idx="54">
                  <c:v>5600</c:v>
                </c:pt>
                <c:pt idx="55">
                  <c:v>5500</c:v>
                </c:pt>
                <c:pt idx="56">
                  <c:v>5400</c:v>
                </c:pt>
                <c:pt idx="57">
                  <c:v>5300</c:v>
                </c:pt>
                <c:pt idx="58">
                  <c:v>5200</c:v>
                </c:pt>
                <c:pt idx="59">
                  <c:v>5100</c:v>
                </c:pt>
                <c:pt idx="60">
                  <c:v>5000</c:v>
                </c:pt>
                <c:pt idx="61">
                  <c:v>4900</c:v>
                </c:pt>
                <c:pt idx="62">
                  <c:v>4800</c:v>
                </c:pt>
                <c:pt idx="63">
                  <c:v>4700</c:v>
                </c:pt>
                <c:pt idx="64">
                  <c:v>4600</c:v>
                </c:pt>
                <c:pt idx="65">
                  <c:v>4500</c:v>
                </c:pt>
                <c:pt idx="66">
                  <c:v>4400</c:v>
                </c:pt>
                <c:pt idx="67">
                  <c:v>4300</c:v>
                </c:pt>
                <c:pt idx="68">
                  <c:v>4200</c:v>
                </c:pt>
                <c:pt idx="69">
                  <c:v>4100</c:v>
                </c:pt>
                <c:pt idx="70">
                  <c:v>4000</c:v>
                </c:pt>
                <c:pt idx="71">
                  <c:v>3900</c:v>
                </c:pt>
                <c:pt idx="72">
                  <c:v>3800</c:v>
                </c:pt>
                <c:pt idx="73">
                  <c:v>3700</c:v>
                </c:pt>
                <c:pt idx="74">
                  <c:v>3600</c:v>
                </c:pt>
                <c:pt idx="75">
                  <c:v>3500</c:v>
                </c:pt>
                <c:pt idx="76">
                  <c:v>3400</c:v>
                </c:pt>
                <c:pt idx="77">
                  <c:v>3300</c:v>
                </c:pt>
                <c:pt idx="78">
                  <c:v>3200</c:v>
                </c:pt>
                <c:pt idx="79">
                  <c:v>3100</c:v>
                </c:pt>
                <c:pt idx="80">
                  <c:v>3000</c:v>
                </c:pt>
                <c:pt idx="81">
                  <c:v>2900</c:v>
                </c:pt>
                <c:pt idx="82">
                  <c:v>2800</c:v>
                </c:pt>
                <c:pt idx="83">
                  <c:v>2700</c:v>
                </c:pt>
                <c:pt idx="84">
                  <c:v>2600</c:v>
                </c:pt>
                <c:pt idx="85">
                  <c:v>2500</c:v>
                </c:pt>
                <c:pt idx="86">
                  <c:v>2400</c:v>
                </c:pt>
                <c:pt idx="87">
                  <c:v>2300</c:v>
                </c:pt>
                <c:pt idx="88">
                  <c:v>2200</c:v>
                </c:pt>
                <c:pt idx="89">
                  <c:v>2100</c:v>
                </c:pt>
                <c:pt idx="90">
                  <c:v>2000</c:v>
                </c:pt>
                <c:pt idx="91">
                  <c:v>1900</c:v>
                </c:pt>
                <c:pt idx="92">
                  <c:v>1800</c:v>
                </c:pt>
                <c:pt idx="93">
                  <c:v>1700</c:v>
                </c:pt>
                <c:pt idx="94">
                  <c:v>1600</c:v>
                </c:pt>
                <c:pt idx="95">
                  <c:v>1500</c:v>
                </c:pt>
                <c:pt idx="96">
                  <c:v>1400</c:v>
                </c:pt>
                <c:pt idx="97">
                  <c:v>1300</c:v>
                </c:pt>
                <c:pt idx="98">
                  <c:v>1200</c:v>
                </c:pt>
                <c:pt idx="99">
                  <c:v>1100</c:v>
                </c:pt>
                <c:pt idx="100">
                  <c:v>1000</c:v>
                </c:pt>
                <c:pt idx="101">
                  <c:v>900</c:v>
                </c:pt>
                <c:pt idx="102">
                  <c:v>800</c:v>
                </c:pt>
                <c:pt idx="103">
                  <c:v>700</c:v>
                </c:pt>
                <c:pt idx="104">
                  <c:v>600</c:v>
                </c:pt>
                <c:pt idx="105">
                  <c:v>500</c:v>
                </c:pt>
                <c:pt idx="106">
                  <c:v>400</c:v>
                </c:pt>
                <c:pt idx="107">
                  <c:v>300</c:v>
                </c:pt>
                <c:pt idx="108">
                  <c:v>200</c:v>
                </c:pt>
                <c:pt idx="109">
                  <c:v>100</c:v>
                </c:pt>
                <c:pt idx="110">
                  <c:v>0</c:v>
                </c:pt>
              </c:numCache>
            </c:numRef>
          </c:xVal>
          <c:yVal>
            <c:numRef>
              <c:f>Sheet1!$T$5:$T$115</c:f>
              <c:numCache>
                <c:formatCode>0.00</c:formatCode>
                <c:ptCount val="111"/>
                <c:pt idx="0">
                  <c:v>3.7942244520647597</c:v>
                </c:pt>
                <c:pt idx="1">
                  <c:v>3.7597315025005349</c:v>
                </c:pt>
                <c:pt idx="2">
                  <c:v>3.7252385529363097</c:v>
                </c:pt>
                <c:pt idx="3">
                  <c:v>3.6907456033720845</c:v>
                </c:pt>
                <c:pt idx="4">
                  <c:v>3.6562526538078592</c:v>
                </c:pt>
                <c:pt idx="5">
                  <c:v>3.6217597042436345</c:v>
                </c:pt>
                <c:pt idx="6">
                  <c:v>3.5872667546794093</c:v>
                </c:pt>
                <c:pt idx="7">
                  <c:v>3.552773805115184</c:v>
                </c:pt>
                <c:pt idx="8">
                  <c:v>3.5182808555509588</c:v>
                </c:pt>
                <c:pt idx="9">
                  <c:v>3.483787905986734</c:v>
                </c:pt>
                <c:pt idx="10">
                  <c:v>3.4492949564225088</c:v>
                </c:pt>
                <c:pt idx="11">
                  <c:v>3.4148020068582836</c:v>
                </c:pt>
                <c:pt idx="12">
                  <c:v>3.3803090572940584</c:v>
                </c:pt>
                <c:pt idx="13">
                  <c:v>3.3458161077298336</c:v>
                </c:pt>
                <c:pt idx="14">
                  <c:v>3.3113231581656084</c:v>
                </c:pt>
                <c:pt idx="15">
                  <c:v>3.2768302086013832</c:v>
                </c:pt>
                <c:pt idx="16">
                  <c:v>3.242337259037158</c:v>
                </c:pt>
                <c:pt idx="17">
                  <c:v>3.2078443094729332</c:v>
                </c:pt>
                <c:pt idx="18">
                  <c:v>3.173351359908708</c:v>
                </c:pt>
                <c:pt idx="19">
                  <c:v>3.1388584103444832</c:v>
                </c:pt>
                <c:pt idx="20">
                  <c:v>3.104365460780258</c:v>
                </c:pt>
                <c:pt idx="21">
                  <c:v>3.0698725112160328</c:v>
                </c:pt>
                <c:pt idx="22">
                  <c:v>3.035379561651808</c:v>
                </c:pt>
                <c:pt idx="23">
                  <c:v>3.0008866120875828</c:v>
                </c:pt>
                <c:pt idx="24">
                  <c:v>2.9663936625233576</c:v>
                </c:pt>
                <c:pt idx="25">
                  <c:v>2.9319007129591323</c:v>
                </c:pt>
                <c:pt idx="26">
                  <c:v>2.8974077633949076</c:v>
                </c:pt>
                <c:pt idx="27">
                  <c:v>2.8629148138306824</c:v>
                </c:pt>
                <c:pt idx="28">
                  <c:v>2.8284218642664571</c:v>
                </c:pt>
                <c:pt idx="29">
                  <c:v>2.7939289147022319</c:v>
                </c:pt>
                <c:pt idx="30">
                  <c:v>2.7594359651380072</c:v>
                </c:pt>
                <c:pt idx="31">
                  <c:v>2.7249430155737819</c:v>
                </c:pt>
                <c:pt idx="32">
                  <c:v>2.6904500660095567</c:v>
                </c:pt>
                <c:pt idx="33">
                  <c:v>2.6559571164453315</c:v>
                </c:pt>
                <c:pt idx="34">
                  <c:v>2.6214641668811067</c:v>
                </c:pt>
                <c:pt idx="35">
                  <c:v>2.5869712173168815</c:v>
                </c:pt>
                <c:pt idx="36">
                  <c:v>2.5524782677526563</c:v>
                </c:pt>
                <c:pt idx="37">
                  <c:v>2.5179853181884315</c:v>
                </c:pt>
                <c:pt idx="38">
                  <c:v>2.4834923686242063</c:v>
                </c:pt>
                <c:pt idx="39">
                  <c:v>2.4489994190599815</c:v>
                </c:pt>
                <c:pt idx="40">
                  <c:v>2.4145064694957563</c:v>
                </c:pt>
                <c:pt idx="41">
                  <c:v>2.3800135199315311</c:v>
                </c:pt>
                <c:pt idx="42">
                  <c:v>2.3455205703673059</c:v>
                </c:pt>
                <c:pt idx="43">
                  <c:v>2.3110276208030811</c:v>
                </c:pt>
                <c:pt idx="44">
                  <c:v>2.2765346712388559</c:v>
                </c:pt>
                <c:pt idx="45">
                  <c:v>2.2420417216746307</c:v>
                </c:pt>
                <c:pt idx="46">
                  <c:v>2.2075487721104055</c:v>
                </c:pt>
                <c:pt idx="47">
                  <c:v>2.1730558225461807</c:v>
                </c:pt>
                <c:pt idx="48">
                  <c:v>2.1385628729819555</c:v>
                </c:pt>
                <c:pt idx="49">
                  <c:v>2.1040699234177302</c:v>
                </c:pt>
                <c:pt idx="50">
                  <c:v>2.069576973853505</c:v>
                </c:pt>
                <c:pt idx="51">
                  <c:v>2.0350840242892803</c:v>
                </c:pt>
                <c:pt idx="52">
                  <c:v>2.000591074725055</c:v>
                </c:pt>
                <c:pt idx="53">
                  <c:v>1.96609812516083</c:v>
                </c:pt>
                <c:pt idx="54">
                  <c:v>1.9316051755966048</c:v>
                </c:pt>
                <c:pt idx="55">
                  <c:v>1.8971122260323798</c:v>
                </c:pt>
                <c:pt idx="56">
                  <c:v>1.8626192764681548</c:v>
                </c:pt>
                <c:pt idx="57">
                  <c:v>1.8281263269039296</c:v>
                </c:pt>
                <c:pt idx="58">
                  <c:v>1.7936333773397046</c:v>
                </c:pt>
                <c:pt idx="59">
                  <c:v>1.7591404277754794</c:v>
                </c:pt>
                <c:pt idx="60">
                  <c:v>1.7246474782112544</c:v>
                </c:pt>
                <c:pt idx="61">
                  <c:v>1.6901545286470292</c:v>
                </c:pt>
                <c:pt idx="62">
                  <c:v>1.6556615790828042</c:v>
                </c:pt>
                <c:pt idx="63">
                  <c:v>1.621168629518579</c:v>
                </c:pt>
                <c:pt idx="64">
                  <c:v>1.586675679954354</c:v>
                </c:pt>
                <c:pt idx="65">
                  <c:v>1.552182730390129</c:v>
                </c:pt>
                <c:pt idx="66">
                  <c:v>1.517689780825904</c:v>
                </c:pt>
                <c:pt idx="67">
                  <c:v>1.4831968312616788</c:v>
                </c:pt>
                <c:pt idx="68">
                  <c:v>1.4487038816974538</c:v>
                </c:pt>
                <c:pt idx="69">
                  <c:v>1.4142109321332286</c:v>
                </c:pt>
                <c:pt idx="70">
                  <c:v>1.3797179825690036</c:v>
                </c:pt>
                <c:pt idx="71">
                  <c:v>1.3452250330047784</c:v>
                </c:pt>
                <c:pt idx="72">
                  <c:v>1.3107320834405534</c:v>
                </c:pt>
                <c:pt idx="73">
                  <c:v>1.2762391338763281</c:v>
                </c:pt>
                <c:pt idx="74">
                  <c:v>1.2417461843121032</c:v>
                </c:pt>
                <c:pt idx="75">
                  <c:v>1.2072532347478782</c:v>
                </c:pt>
                <c:pt idx="76">
                  <c:v>1.1727602851836529</c:v>
                </c:pt>
                <c:pt idx="77">
                  <c:v>1.1382673356194279</c:v>
                </c:pt>
                <c:pt idx="78">
                  <c:v>1.1037743860552027</c:v>
                </c:pt>
                <c:pt idx="79">
                  <c:v>1.0692814364909777</c:v>
                </c:pt>
                <c:pt idx="80">
                  <c:v>1.0347884869267525</c:v>
                </c:pt>
                <c:pt idx="81">
                  <c:v>1.0002955373625275</c:v>
                </c:pt>
                <c:pt idx="82">
                  <c:v>0.96580258779830241</c:v>
                </c:pt>
                <c:pt idx="83">
                  <c:v>0.93130963823407742</c:v>
                </c:pt>
                <c:pt idx="84">
                  <c:v>0.89681668866985231</c:v>
                </c:pt>
                <c:pt idx="85">
                  <c:v>0.86232373910562721</c:v>
                </c:pt>
                <c:pt idx="86">
                  <c:v>0.8278307895414021</c:v>
                </c:pt>
                <c:pt idx="87">
                  <c:v>0.793337839977177</c:v>
                </c:pt>
                <c:pt idx="88">
                  <c:v>0.758844890412952</c:v>
                </c:pt>
                <c:pt idx="89">
                  <c:v>0.72435194084872689</c:v>
                </c:pt>
                <c:pt idx="90">
                  <c:v>0.68985899128450179</c:v>
                </c:pt>
                <c:pt idx="91">
                  <c:v>0.65536604172027668</c:v>
                </c:pt>
                <c:pt idx="92">
                  <c:v>0.62087309215605158</c:v>
                </c:pt>
                <c:pt idx="93">
                  <c:v>0.58638014259182647</c:v>
                </c:pt>
                <c:pt idx="94">
                  <c:v>0.55188719302760136</c:v>
                </c:pt>
                <c:pt idx="95">
                  <c:v>0.51739424346337626</c:v>
                </c:pt>
                <c:pt idx="96">
                  <c:v>0.48290129389915121</c:v>
                </c:pt>
                <c:pt idx="97">
                  <c:v>0.44840834433492616</c:v>
                </c:pt>
                <c:pt idx="98">
                  <c:v>0.41391539477070105</c:v>
                </c:pt>
                <c:pt idx="99">
                  <c:v>0.379422445206476</c:v>
                </c:pt>
                <c:pt idx="100">
                  <c:v>0.34492949564225089</c:v>
                </c:pt>
                <c:pt idx="101">
                  <c:v>0.31043654607802579</c:v>
                </c:pt>
                <c:pt idx="102">
                  <c:v>0.27594359651380068</c:v>
                </c:pt>
                <c:pt idx="103">
                  <c:v>0.2414506469495756</c:v>
                </c:pt>
                <c:pt idx="104">
                  <c:v>0.20695769738535053</c:v>
                </c:pt>
                <c:pt idx="105">
                  <c:v>0.17246474782112545</c:v>
                </c:pt>
                <c:pt idx="106">
                  <c:v>0.13797179825690034</c:v>
                </c:pt>
                <c:pt idx="107">
                  <c:v>0.10347884869267526</c:v>
                </c:pt>
                <c:pt idx="108">
                  <c:v>6.898589912845017E-2</c:v>
                </c:pt>
                <c:pt idx="109">
                  <c:v>3.4492949564225085E-2</c:v>
                </c:pt>
                <c:pt idx="11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0808"/>
        <c:axId val="210086744"/>
      </c:scatterChart>
      <c:valAx>
        <c:axId val="209070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Resistance</a:t>
                </a:r>
                <a:r>
                  <a:rPr lang="en-US" baseline="0"/>
                  <a:t> of R6</a:t>
                </a:r>
              </a:p>
              <a:p>
                <a:pPr>
                  <a:defRPr/>
                </a:pPr>
                <a:r>
                  <a:rPr lang="en-US" baseline="0"/>
                  <a:t>(</a:t>
                </a:r>
                <a:r>
                  <a:rPr lang="el-GR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Ω</a:t>
                </a:r>
                <a:r>
                  <a:rPr lang="en-US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86744"/>
        <c:crosses val="autoZero"/>
        <c:crossBetween val="midCat"/>
      </c:valAx>
      <c:valAx>
        <c:axId val="21008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Nodal Voltage</a:t>
                </a:r>
                <a:r>
                  <a:rPr lang="en-US" baseline="0"/>
                  <a:t> C</a:t>
                </a:r>
              </a:p>
              <a:p>
                <a:pPr>
                  <a:defRPr/>
                </a:pPr>
                <a:r>
                  <a:rPr lang="en-US" baseline="0"/>
                  <a:t>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70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27</xdr:row>
      <xdr:rowOff>0</xdr:rowOff>
    </xdr:from>
    <xdr:to>
      <xdr:col>15</xdr:col>
      <xdr:colOff>323850</xdr:colOff>
      <xdr:row>49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15"/>
  <sheetViews>
    <sheetView tabSelected="1" zoomScaleNormal="100" workbookViewId="0">
      <selection activeCell="C1" sqref="C1:K24"/>
    </sheetView>
  </sheetViews>
  <sheetFormatPr defaultRowHeight="15" x14ac:dyDescent="0.25"/>
  <cols>
    <col min="17" max="18" width="9.140625" style="2"/>
  </cols>
  <sheetData>
    <row r="1" spans="3:20" x14ac:dyDescent="0.25">
      <c r="C1" s="4"/>
      <c r="D1" s="5"/>
      <c r="E1" s="5"/>
      <c r="F1" s="5" t="s">
        <v>0</v>
      </c>
      <c r="G1" s="5"/>
      <c r="H1" s="5"/>
      <c r="I1" s="5"/>
      <c r="J1" s="5"/>
      <c r="K1" s="6"/>
    </row>
    <row r="2" spans="3:20" ht="15.75" thickBot="1" x14ac:dyDescent="0.3">
      <c r="C2" s="7"/>
      <c r="D2" s="8"/>
      <c r="E2" s="8"/>
      <c r="F2" s="8">
        <v>9</v>
      </c>
      <c r="G2" s="8" t="s">
        <v>1</v>
      </c>
      <c r="H2" s="8"/>
      <c r="I2" s="8"/>
      <c r="J2" s="8"/>
      <c r="K2" s="9"/>
    </row>
    <row r="3" spans="3:20" x14ac:dyDescent="0.25">
      <c r="C3" s="10"/>
      <c r="D3" s="4" t="s">
        <v>17</v>
      </c>
      <c r="E3" s="11">
        <v>47</v>
      </c>
      <c r="F3" s="12" t="s">
        <v>25</v>
      </c>
      <c r="G3" s="5"/>
      <c r="H3" s="5" t="s">
        <v>17</v>
      </c>
      <c r="I3" s="11">
        <v>47</v>
      </c>
      <c r="J3" s="13" t="s">
        <v>25</v>
      </c>
      <c r="K3" s="14"/>
    </row>
    <row r="4" spans="3:20" x14ac:dyDescent="0.25">
      <c r="C4" s="10"/>
      <c r="D4" s="7" t="s">
        <v>18</v>
      </c>
      <c r="E4" s="15">
        <v>1000</v>
      </c>
      <c r="F4" s="16" t="s">
        <v>25</v>
      </c>
      <c r="G4" s="17"/>
      <c r="H4" s="17" t="s">
        <v>18</v>
      </c>
      <c r="I4" s="15">
        <v>1000</v>
      </c>
      <c r="J4" s="18" t="s">
        <v>25</v>
      </c>
      <c r="K4" s="14"/>
      <c r="Q4" s="2" t="s">
        <v>27</v>
      </c>
      <c r="R4" s="2" t="s">
        <v>28</v>
      </c>
      <c r="S4" t="s">
        <v>29</v>
      </c>
    </row>
    <row r="5" spans="3:20" x14ac:dyDescent="0.25">
      <c r="C5" s="10"/>
      <c r="D5" s="7" t="s">
        <v>19</v>
      </c>
      <c r="E5" s="15">
        <v>2000</v>
      </c>
      <c r="F5" s="16" t="s">
        <v>25</v>
      </c>
      <c r="G5" s="17"/>
      <c r="H5" s="17" t="s">
        <v>19</v>
      </c>
      <c r="I5" s="15">
        <v>2000</v>
      </c>
      <c r="J5" s="18" t="s">
        <v>25</v>
      </c>
      <c r="K5" s="14"/>
      <c r="Q5" s="2">
        <v>11000</v>
      </c>
      <c r="R5" s="2">
        <f>S5-Q5</f>
        <v>0</v>
      </c>
      <c r="S5">
        <v>11000</v>
      </c>
      <c r="T5" s="3">
        <f>(Q5/S5)*$F$23</f>
        <v>3.7942244520647597</v>
      </c>
    </row>
    <row r="6" spans="3:20" x14ac:dyDescent="0.25">
      <c r="C6" s="10"/>
      <c r="D6" s="7" t="s">
        <v>20</v>
      </c>
      <c r="E6" s="15">
        <v>4000</v>
      </c>
      <c r="F6" s="16" t="s">
        <v>25</v>
      </c>
      <c r="G6" s="17"/>
      <c r="H6" s="17" t="s">
        <v>20</v>
      </c>
      <c r="I6" s="15">
        <v>4000</v>
      </c>
      <c r="J6" s="18" t="s">
        <v>25</v>
      </c>
      <c r="K6" s="14"/>
      <c r="Q6" s="2">
        <f>Q5-100</f>
        <v>10900</v>
      </c>
      <c r="R6" s="2">
        <f t="shared" ref="R6:R69" si="0">S6-Q6</f>
        <v>100</v>
      </c>
      <c r="S6">
        <v>11000</v>
      </c>
      <c r="T6" s="3">
        <f>(Q6/S6)*$F$23</f>
        <v>3.7597315025005349</v>
      </c>
    </row>
    <row r="7" spans="3:20" x14ac:dyDescent="0.25">
      <c r="C7" s="10"/>
      <c r="D7" s="7" t="s">
        <v>21</v>
      </c>
      <c r="E7" s="15">
        <v>470</v>
      </c>
      <c r="F7" s="16" t="s">
        <v>25</v>
      </c>
      <c r="G7" s="17"/>
      <c r="H7" s="17" t="s">
        <v>21</v>
      </c>
      <c r="I7" s="15">
        <v>470</v>
      </c>
      <c r="J7" s="18" t="s">
        <v>25</v>
      </c>
      <c r="K7" s="14"/>
      <c r="Q7" s="2">
        <f>Q6-100</f>
        <v>10800</v>
      </c>
      <c r="R7" s="2">
        <f t="shared" si="0"/>
        <v>200</v>
      </c>
      <c r="S7">
        <v>11000</v>
      </c>
      <c r="T7" s="3">
        <f>(Q7/S7)*$F$23</f>
        <v>3.7252385529363097</v>
      </c>
    </row>
    <row r="8" spans="3:20" x14ac:dyDescent="0.25">
      <c r="C8" s="10"/>
      <c r="D8" s="7" t="s">
        <v>22</v>
      </c>
      <c r="E8" s="15">
        <v>10000</v>
      </c>
      <c r="F8" s="16" t="s">
        <v>25</v>
      </c>
      <c r="G8" s="17"/>
      <c r="H8" s="17" t="s">
        <v>22</v>
      </c>
      <c r="I8" s="15">
        <f>I11-I9</f>
        <v>3400</v>
      </c>
      <c r="J8" s="18" t="s">
        <v>25</v>
      </c>
      <c r="K8" s="14"/>
      <c r="Q8" s="2">
        <f t="shared" ref="Q8:Q47" si="1">Q7-100</f>
        <v>10700</v>
      </c>
      <c r="R8" s="2">
        <f t="shared" si="0"/>
        <v>300</v>
      </c>
      <c r="S8">
        <v>11000</v>
      </c>
      <c r="T8" s="3">
        <f>(Q8/S8)*$F$23</f>
        <v>3.6907456033720845</v>
      </c>
    </row>
    <row r="9" spans="3:20" x14ac:dyDescent="0.25">
      <c r="C9" s="10"/>
      <c r="D9" s="7" t="s">
        <v>23</v>
      </c>
      <c r="E9" s="15">
        <v>1000</v>
      </c>
      <c r="F9" s="16" t="s">
        <v>25</v>
      </c>
      <c r="G9" s="17"/>
      <c r="H9" s="17" t="s">
        <v>23</v>
      </c>
      <c r="I9" s="15">
        <v>1000</v>
      </c>
      <c r="J9" s="18" t="s">
        <v>25</v>
      </c>
      <c r="K9" s="14"/>
      <c r="Q9" s="2">
        <f t="shared" si="1"/>
        <v>10600</v>
      </c>
      <c r="R9" s="2">
        <f t="shared" si="0"/>
        <v>400</v>
      </c>
      <c r="S9">
        <v>11000</v>
      </c>
      <c r="T9" s="3">
        <f>(Q9/S9)*$F$23</f>
        <v>3.6562526538078592</v>
      </c>
    </row>
    <row r="10" spans="3:20" x14ac:dyDescent="0.25">
      <c r="C10" s="10"/>
      <c r="D10" s="7" t="s">
        <v>2</v>
      </c>
      <c r="E10" s="15">
        <f>1/((1/E4)+(1/E5)+(1/E6))</f>
        <v>571.42857142857144</v>
      </c>
      <c r="F10" s="16" t="s">
        <v>25</v>
      </c>
      <c r="G10" s="17"/>
      <c r="H10" s="17" t="s">
        <v>2</v>
      </c>
      <c r="I10" s="15">
        <f>1/((1/I4)+(1/I5)+(1/I6))</f>
        <v>571.42857142857144</v>
      </c>
      <c r="J10" s="18" t="s">
        <v>25</v>
      </c>
      <c r="K10" s="14"/>
      <c r="Q10" s="2">
        <f t="shared" si="1"/>
        <v>10500</v>
      </c>
      <c r="R10" s="2">
        <f t="shared" si="0"/>
        <v>500</v>
      </c>
      <c r="S10">
        <v>11000</v>
      </c>
      <c r="T10" s="3">
        <f>(Q10/S10)*$F$23</f>
        <v>3.6217597042436345</v>
      </c>
    </row>
    <row r="11" spans="3:20" x14ac:dyDescent="0.25">
      <c r="C11" s="10"/>
      <c r="D11" s="7" t="s">
        <v>3</v>
      </c>
      <c r="E11" s="15">
        <f>E8+E9</f>
        <v>11000</v>
      </c>
      <c r="F11" s="16" t="s">
        <v>25</v>
      </c>
      <c r="G11" s="17"/>
      <c r="H11" s="17" t="s">
        <v>3</v>
      </c>
      <c r="I11" s="15">
        <f>E11/2.5</f>
        <v>4400</v>
      </c>
      <c r="J11" s="18" t="s">
        <v>25</v>
      </c>
      <c r="K11" s="14"/>
      <c r="Q11" s="2">
        <f t="shared" si="1"/>
        <v>10400</v>
      </c>
      <c r="R11" s="2">
        <f t="shared" si="0"/>
        <v>600</v>
      </c>
      <c r="S11">
        <v>11000</v>
      </c>
      <c r="T11" s="3">
        <f>(Q11/S11)*$F$23</f>
        <v>3.5872667546794093</v>
      </c>
    </row>
    <row r="12" spans="3:20" x14ac:dyDescent="0.25">
      <c r="C12" s="10"/>
      <c r="D12" s="7" t="s">
        <v>4</v>
      </c>
      <c r="E12" s="15">
        <f>1/((1/E7)+(1/E11))</f>
        <v>450.74106364428951</v>
      </c>
      <c r="F12" s="16" t="s">
        <v>25</v>
      </c>
      <c r="G12" s="17"/>
      <c r="H12" s="17" t="s">
        <v>4</v>
      </c>
      <c r="I12" s="15">
        <f>1/((1/I7)+(1/I11))</f>
        <v>424.64065708418889</v>
      </c>
      <c r="J12" s="18" t="s">
        <v>25</v>
      </c>
      <c r="K12" s="14"/>
      <c r="Q12" s="2">
        <f t="shared" si="1"/>
        <v>10300</v>
      </c>
      <c r="R12" s="2">
        <f t="shared" si="0"/>
        <v>700</v>
      </c>
      <c r="S12">
        <v>11000</v>
      </c>
      <c r="T12" s="3">
        <f>(Q12/S12)*$F$23</f>
        <v>3.552773805115184</v>
      </c>
    </row>
    <row r="13" spans="3:20" x14ac:dyDescent="0.25">
      <c r="C13" s="10"/>
      <c r="D13" s="7" t="s">
        <v>5</v>
      </c>
      <c r="E13" s="15">
        <f>E12+E10+E3</f>
        <v>1069.169635072861</v>
      </c>
      <c r="F13" s="16" t="s">
        <v>25</v>
      </c>
      <c r="G13" s="17"/>
      <c r="H13" s="17" t="s">
        <v>5</v>
      </c>
      <c r="I13" s="15">
        <f>I12+I10+I3</f>
        <v>1043.0692285127602</v>
      </c>
      <c r="J13" s="18" t="s">
        <v>25</v>
      </c>
      <c r="K13" s="14"/>
      <c r="Q13" s="2">
        <f t="shared" si="1"/>
        <v>10200</v>
      </c>
      <c r="R13" s="2">
        <f t="shared" si="0"/>
        <v>800</v>
      </c>
      <c r="S13">
        <v>11000</v>
      </c>
      <c r="T13" s="3">
        <f>(Q13/S13)*$F$23</f>
        <v>3.5182808555509588</v>
      </c>
    </row>
    <row r="14" spans="3:20" x14ac:dyDescent="0.25">
      <c r="C14" s="10"/>
      <c r="D14" s="7" t="s">
        <v>6</v>
      </c>
      <c r="E14" s="15">
        <f>F2/E13</f>
        <v>8.4177474787587615E-3</v>
      </c>
      <c r="F14" s="17" t="s">
        <v>16</v>
      </c>
      <c r="G14" s="17"/>
      <c r="H14" s="17" t="s">
        <v>6</v>
      </c>
      <c r="I14" s="15">
        <f>F2/I13</f>
        <v>8.628382233873846E-3</v>
      </c>
      <c r="J14" s="19" t="s">
        <v>16</v>
      </c>
      <c r="K14" s="14"/>
      <c r="Q14" s="2">
        <f t="shared" si="1"/>
        <v>10100</v>
      </c>
      <c r="R14" s="2">
        <f t="shared" si="0"/>
        <v>900</v>
      </c>
      <c r="S14">
        <v>11000</v>
      </c>
      <c r="T14" s="3">
        <f>(Q14/S14)*$F$23</f>
        <v>3.483787905986734</v>
      </c>
    </row>
    <row r="15" spans="3:20" x14ac:dyDescent="0.25">
      <c r="C15" s="10"/>
      <c r="D15" s="7" t="s">
        <v>10</v>
      </c>
      <c r="E15" s="15">
        <f>F23/E8</f>
        <v>3.7942244520647599E-4</v>
      </c>
      <c r="F15" s="17" t="s">
        <v>16</v>
      </c>
      <c r="G15" s="17"/>
      <c r="H15" s="17" t="s">
        <v>10</v>
      </c>
      <c r="I15" s="15">
        <f>J23/I8</f>
        <v>1.0776358533428623E-3</v>
      </c>
      <c r="J15" s="19" t="s">
        <v>16</v>
      </c>
      <c r="K15" s="14"/>
      <c r="Q15" s="2">
        <f t="shared" si="1"/>
        <v>10000</v>
      </c>
      <c r="R15" s="2">
        <f t="shared" si="0"/>
        <v>1000</v>
      </c>
      <c r="S15">
        <v>11000</v>
      </c>
      <c r="T15" s="3">
        <f>(Q15/S15)*$F$23</f>
        <v>3.4492949564225088</v>
      </c>
    </row>
    <row r="16" spans="3:20" x14ac:dyDescent="0.25">
      <c r="C16" s="10"/>
      <c r="D16" s="7" t="s">
        <v>11</v>
      </c>
      <c r="E16" s="15">
        <f>($F$22-$F$23)/E4</f>
        <v>4.8101414164335781E-3</v>
      </c>
      <c r="F16" s="17" t="s">
        <v>16</v>
      </c>
      <c r="G16" s="17"/>
      <c r="H16" s="17" t="s">
        <v>11</v>
      </c>
      <c r="I16" s="15">
        <f>($F$22-$F$23)/I4</f>
        <v>4.8101414164335781E-3</v>
      </c>
      <c r="J16" s="19" t="s">
        <v>16</v>
      </c>
      <c r="K16" s="14"/>
      <c r="Q16" s="2">
        <f t="shared" si="1"/>
        <v>9900</v>
      </c>
      <c r="R16" s="2">
        <f t="shared" si="0"/>
        <v>1100</v>
      </c>
      <c r="S16">
        <v>11000</v>
      </c>
      <c r="T16" s="3">
        <f>(Q16/S16)*$F$23</f>
        <v>3.4148020068582836</v>
      </c>
    </row>
    <row r="17" spans="3:20" x14ac:dyDescent="0.25">
      <c r="C17" s="10"/>
      <c r="D17" s="7" t="s">
        <v>12</v>
      </c>
      <c r="E17" s="15">
        <f>($F$22-$F$23)/E5</f>
        <v>2.4050707082167891E-3</v>
      </c>
      <c r="F17" s="17" t="s">
        <v>16</v>
      </c>
      <c r="G17" s="17"/>
      <c r="H17" s="17" t="s">
        <v>12</v>
      </c>
      <c r="I17" s="15">
        <f>($F$22-$F$23)/I5</f>
        <v>2.4050707082167891E-3</v>
      </c>
      <c r="J17" s="19" t="s">
        <v>16</v>
      </c>
      <c r="K17" s="14"/>
      <c r="Q17" s="2">
        <f t="shared" si="1"/>
        <v>9800</v>
      </c>
      <c r="R17" s="2">
        <f t="shared" si="0"/>
        <v>1200</v>
      </c>
      <c r="S17">
        <v>11000</v>
      </c>
      <c r="T17" s="3">
        <f>(Q17/S17)*$F$23</f>
        <v>3.3803090572940584</v>
      </c>
    </row>
    <row r="18" spans="3:20" x14ac:dyDescent="0.25">
      <c r="C18" s="10"/>
      <c r="D18" s="7" t="s">
        <v>13</v>
      </c>
      <c r="E18" s="15">
        <f>($F$22-$F$23)/E6</f>
        <v>1.2025353541083945E-3</v>
      </c>
      <c r="F18" s="17" t="s">
        <v>16</v>
      </c>
      <c r="G18" s="17"/>
      <c r="H18" s="17" t="s">
        <v>13</v>
      </c>
      <c r="I18" s="15">
        <f>($F$22-$F$23)/I6</f>
        <v>1.2025353541083945E-3</v>
      </c>
      <c r="J18" s="19" t="s">
        <v>16</v>
      </c>
      <c r="K18" s="14"/>
      <c r="Q18" s="2">
        <f t="shared" si="1"/>
        <v>9700</v>
      </c>
      <c r="R18" s="2">
        <f t="shared" si="0"/>
        <v>1300</v>
      </c>
      <c r="S18">
        <v>11000</v>
      </c>
      <c r="T18" s="3">
        <f>(Q18/S18)*$F$23</f>
        <v>3.3458161077298336</v>
      </c>
    </row>
    <row r="19" spans="3:20" x14ac:dyDescent="0.25">
      <c r="C19" s="10"/>
      <c r="D19" s="7" t="s">
        <v>24</v>
      </c>
      <c r="E19" s="15">
        <f>E16+E17+E18</f>
        <v>8.4177474787587615E-3</v>
      </c>
      <c r="F19" s="17" t="s">
        <v>16</v>
      </c>
      <c r="G19" s="17"/>
      <c r="H19" s="17" t="s">
        <v>24</v>
      </c>
      <c r="I19" s="15">
        <f>I16+I17+I18</f>
        <v>8.4177474787587615E-3</v>
      </c>
      <c r="J19" s="19" t="s">
        <v>16</v>
      </c>
      <c r="K19" s="14"/>
      <c r="Q19" s="2">
        <f t="shared" si="1"/>
        <v>9600</v>
      </c>
      <c r="R19" s="2">
        <f t="shared" si="0"/>
        <v>1400</v>
      </c>
      <c r="S19">
        <v>11000</v>
      </c>
      <c r="T19" s="3">
        <f>(Q19/S19)*$F$23</f>
        <v>3.3113231581656084</v>
      </c>
    </row>
    <row r="20" spans="3:20" ht="15.75" thickBot="1" x14ac:dyDescent="0.3">
      <c r="C20" s="20"/>
      <c r="D20" s="21"/>
      <c r="E20" s="22"/>
      <c r="F20" s="22"/>
      <c r="G20" s="22"/>
      <c r="H20" s="22"/>
      <c r="I20" s="22"/>
      <c r="J20" s="23"/>
      <c r="K20" s="24"/>
      <c r="Q20" s="2">
        <f t="shared" si="1"/>
        <v>9500</v>
      </c>
      <c r="R20" s="2">
        <f t="shared" si="0"/>
        <v>1500</v>
      </c>
      <c r="S20">
        <v>11000</v>
      </c>
      <c r="T20" s="3">
        <f>(Q20/S20)*$F$23</f>
        <v>3.2768302086013832</v>
      </c>
    </row>
    <row r="21" spans="3:20" x14ac:dyDescent="0.25">
      <c r="C21" s="4"/>
      <c r="D21" s="5" t="s">
        <v>14</v>
      </c>
      <c r="E21" s="5"/>
      <c r="F21" s="5" t="s">
        <v>15</v>
      </c>
      <c r="G21" s="5"/>
      <c r="H21" s="5" t="s">
        <v>14</v>
      </c>
      <c r="I21" s="5"/>
      <c r="J21" s="5" t="s">
        <v>15</v>
      </c>
      <c r="K21" s="6"/>
      <c r="M21" s="1">
        <f>J24/F24</f>
        <v>2.4141705028624885</v>
      </c>
      <c r="N21" t="s">
        <v>26</v>
      </c>
      <c r="Q21" s="2">
        <f t="shared" si="1"/>
        <v>9400</v>
      </c>
      <c r="R21" s="2">
        <f t="shared" si="0"/>
        <v>1600</v>
      </c>
      <c r="S21">
        <v>11000</v>
      </c>
      <c r="T21" s="3">
        <f>(Q21/S21)*$F$23</f>
        <v>3.242337259037158</v>
      </c>
    </row>
    <row r="22" spans="3:20" x14ac:dyDescent="0.25">
      <c r="C22" s="7" t="s">
        <v>7</v>
      </c>
      <c r="D22" s="15">
        <f>E14*E3</f>
        <v>0.39563413150166177</v>
      </c>
      <c r="E22" s="17" t="s">
        <v>1</v>
      </c>
      <c r="F22" s="17">
        <f>9-D22</f>
        <v>8.6043658684983377</v>
      </c>
      <c r="G22" s="17" t="s">
        <v>1</v>
      </c>
      <c r="H22" s="15">
        <f>I14*I3</f>
        <v>0.40553396499207078</v>
      </c>
      <c r="I22" s="17" t="s">
        <v>1</v>
      </c>
      <c r="J22" s="15">
        <f>9-H22</f>
        <v>8.5944660350079296</v>
      </c>
      <c r="K22" s="9" t="s">
        <v>1</v>
      </c>
      <c r="Q22" s="2">
        <f t="shared" si="1"/>
        <v>9300</v>
      </c>
      <c r="R22" s="2">
        <f t="shared" si="0"/>
        <v>1700</v>
      </c>
      <c r="S22">
        <v>11000</v>
      </c>
      <c r="T22" s="3">
        <f>(Q22/S22)*$F$23</f>
        <v>3.2078443094729332</v>
      </c>
    </row>
    <row r="23" spans="3:20" x14ac:dyDescent="0.25">
      <c r="C23" s="7" t="s">
        <v>8</v>
      </c>
      <c r="D23" s="15">
        <f>E10*E14</f>
        <v>4.8101414164335781</v>
      </c>
      <c r="E23" s="17" t="s">
        <v>1</v>
      </c>
      <c r="F23" s="15">
        <f>F22-D23</f>
        <v>3.7942244520647597</v>
      </c>
      <c r="G23" s="17" t="s">
        <v>1</v>
      </c>
      <c r="H23" s="15">
        <f>I10*I14</f>
        <v>4.9305041336421978</v>
      </c>
      <c r="I23" s="17" t="s">
        <v>1</v>
      </c>
      <c r="J23" s="15">
        <f>J22-H23</f>
        <v>3.6639619013657319</v>
      </c>
      <c r="K23" s="9" t="s">
        <v>1</v>
      </c>
      <c r="Q23" s="2">
        <f t="shared" si="1"/>
        <v>9200</v>
      </c>
      <c r="R23" s="2">
        <f t="shared" si="0"/>
        <v>1800</v>
      </c>
      <c r="S23">
        <v>11000</v>
      </c>
      <c r="T23" s="3">
        <f>(Q23/S23)*$F$23</f>
        <v>3.173351359908708</v>
      </c>
    </row>
    <row r="24" spans="3:20" ht="15.75" thickBot="1" x14ac:dyDescent="0.3">
      <c r="C24" s="21" t="s">
        <v>9</v>
      </c>
      <c r="D24" s="25">
        <f>(E8/E11)*F23</f>
        <v>3.4492949564225088</v>
      </c>
      <c r="E24" s="22" t="s">
        <v>1</v>
      </c>
      <c r="F24" s="25">
        <f>F23-D24</f>
        <v>0.34492949564225084</v>
      </c>
      <c r="G24" s="22" t="s">
        <v>1</v>
      </c>
      <c r="H24" s="25">
        <f>(I8/I11)*J23</f>
        <v>2.8312432874189746</v>
      </c>
      <c r="I24" s="22" t="s">
        <v>1</v>
      </c>
      <c r="J24" s="25">
        <f>J23-H24</f>
        <v>0.83271861394675728</v>
      </c>
      <c r="K24" s="23" t="s">
        <v>1</v>
      </c>
      <c r="Q24" s="2">
        <f t="shared" si="1"/>
        <v>9100</v>
      </c>
      <c r="R24" s="2">
        <f t="shared" si="0"/>
        <v>1900</v>
      </c>
      <c r="S24">
        <v>11000</v>
      </c>
      <c r="T24" s="3">
        <f>(Q24/S24)*$F$23</f>
        <v>3.1388584103444832</v>
      </c>
    </row>
    <row r="25" spans="3:20" x14ac:dyDescent="0.25">
      <c r="Q25" s="2">
        <f t="shared" si="1"/>
        <v>9000</v>
      </c>
      <c r="R25" s="2">
        <f t="shared" si="0"/>
        <v>2000</v>
      </c>
      <c r="S25">
        <v>11000</v>
      </c>
      <c r="T25" s="3">
        <f>(Q25/S25)*$F$23</f>
        <v>3.104365460780258</v>
      </c>
    </row>
    <row r="26" spans="3:20" x14ac:dyDescent="0.25">
      <c r="Q26" s="2">
        <f t="shared" si="1"/>
        <v>8900</v>
      </c>
      <c r="R26" s="2">
        <f t="shared" si="0"/>
        <v>2100</v>
      </c>
      <c r="S26">
        <v>11000</v>
      </c>
      <c r="T26" s="3">
        <f>(Q26/S26)*$F$23</f>
        <v>3.0698725112160328</v>
      </c>
    </row>
    <row r="27" spans="3:20" x14ac:dyDescent="0.25">
      <c r="Q27" s="2">
        <f t="shared" si="1"/>
        <v>8800</v>
      </c>
      <c r="R27" s="2">
        <f t="shared" si="0"/>
        <v>2200</v>
      </c>
      <c r="S27">
        <v>11000</v>
      </c>
      <c r="T27" s="3">
        <f>(Q27/S27)*$F$23</f>
        <v>3.035379561651808</v>
      </c>
    </row>
    <row r="28" spans="3:20" x14ac:dyDescent="0.25">
      <c r="Q28" s="2">
        <f t="shared" si="1"/>
        <v>8700</v>
      </c>
      <c r="R28" s="2">
        <f t="shared" si="0"/>
        <v>2300</v>
      </c>
      <c r="S28">
        <v>11000</v>
      </c>
      <c r="T28" s="3">
        <f>(Q28/S28)*$F$23</f>
        <v>3.0008866120875828</v>
      </c>
    </row>
    <row r="29" spans="3:20" x14ac:dyDescent="0.25">
      <c r="Q29" s="2">
        <f t="shared" si="1"/>
        <v>8600</v>
      </c>
      <c r="R29" s="2">
        <f t="shared" si="0"/>
        <v>2400</v>
      </c>
      <c r="S29">
        <v>11000</v>
      </c>
      <c r="T29" s="3">
        <f>(Q29/S29)*$F$23</f>
        <v>2.9663936625233576</v>
      </c>
    </row>
    <row r="30" spans="3:20" x14ac:dyDescent="0.25">
      <c r="Q30" s="2">
        <f t="shared" si="1"/>
        <v>8500</v>
      </c>
      <c r="R30" s="2">
        <f t="shared" si="0"/>
        <v>2500</v>
      </c>
      <c r="S30">
        <v>11000</v>
      </c>
      <c r="T30" s="3">
        <f>(Q30/S30)*$F$23</f>
        <v>2.9319007129591323</v>
      </c>
    </row>
    <row r="31" spans="3:20" x14ac:dyDescent="0.25">
      <c r="Q31" s="2">
        <f t="shared" si="1"/>
        <v>8400</v>
      </c>
      <c r="R31" s="2">
        <f t="shared" si="0"/>
        <v>2600</v>
      </c>
      <c r="S31">
        <v>11000</v>
      </c>
      <c r="T31" s="3">
        <f>(Q31/S31)*$F$23</f>
        <v>2.8974077633949076</v>
      </c>
    </row>
    <row r="32" spans="3:20" x14ac:dyDescent="0.25">
      <c r="Q32" s="2">
        <f t="shared" si="1"/>
        <v>8300</v>
      </c>
      <c r="R32" s="2">
        <f t="shared" si="0"/>
        <v>2700</v>
      </c>
      <c r="S32">
        <v>11000</v>
      </c>
      <c r="T32" s="3">
        <f>(Q32/S32)*$F$23</f>
        <v>2.8629148138306824</v>
      </c>
    </row>
    <row r="33" spans="17:20" x14ac:dyDescent="0.25">
      <c r="Q33" s="2">
        <f t="shared" si="1"/>
        <v>8200</v>
      </c>
      <c r="R33" s="2">
        <f t="shared" si="0"/>
        <v>2800</v>
      </c>
      <c r="S33">
        <v>11000</v>
      </c>
      <c r="T33" s="3">
        <f>(Q33/S33)*$F$23</f>
        <v>2.8284218642664571</v>
      </c>
    </row>
    <row r="34" spans="17:20" x14ac:dyDescent="0.25">
      <c r="Q34" s="2">
        <f t="shared" si="1"/>
        <v>8100</v>
      </c>
      <c r="R34" s="2">
        <f t="shared" si="0"/>
        <v>2900</v>
      </c>
      <c r="S34">
        <v>11000</v>
      </c>
      <c r="T34" s="3">
        <f>(Q34/S34)*$F$23</f>
        <v>2.7939289147022319</v>
      </c>
    </row>
    <row r="35" spans="17:20" x14ac:dyDescent="0.25">
      <c r="Q35" s="2">
        <f t="shared" si="1"/>
        <v>8000</v>
      </c>
      <c r="R35" s="2">
        <f t="shared" si="0"/>
        <v>3000</v>
      </c>
      <c r="S35">
        <v>11000</v>
      </c>
      <c r="T35" s="3">
        <f>(Q35/S35)*$F$23</f>
        <v>2.7594359651380072</v>
      </c>
    </row>
    <row r="36" spans="17:20" x14ac:dyDescent="0.25">
      <c r="Q36" s="2">
        <f t="shared" si="1"/>
        <v>7900</v>
      </c>
      <c r="R36" s="2">
        <f t="shared" si="0"/>
        <v>3100</v>
      </c>
      <c r="S36">
        <v>11000</v>
      </c>
      <c r="T36" s="3">
        <f>(Q36/S36)*$F$23</f>
        <v>2.7249430155737819</v>
      </c>
    </row>
    <row r="37" spans="17:20" x14ac:dyDescent="0.25">
      <c r="Q37" s="2">
        <f t="shared" si="1"/>
        <v>7800</v>
      </c>
      <c r="R37" s="2">
        <f t="shared" si="0"/>
        <v>3200</v>
      </c>
      <c r="S37">
        <v>11000</v>
      </c>
      <c r="T37" s="3">
        <f>(Q37/S37)*$F$23</f>
        <v>2.6904500660095567</v>
      </c>
    </row>
    <row r="38" spans="17:20" x14ac:dyDescent="0.25">
      <c r="Q38" s="2">
        <f t="shared" si="1"/>
        <v>7700</v>
      </c>
      <c r="R38" s="2">
        <f t="shared" si="0"/>
        <v>3300</v>
      </c>
      <c r="S38">
        <v>11000</v>
      </c>
      <c r="T38" s="3">
        <f>(Q38/S38)*$F$23</f>
        <v>2.6559571164453315</v>
      </c>
    </row>
    <row r="39" spans="17:20" x14ac:dyDescent="0.25">
      <c r="Q39" s="2">
        <f t="shared" si="1"/>
        <v>7600</v>
      </c>
      <c r="R39" s="2">
        <f t="shared" si="0"/>
        <v>3400</v>
      </c>
      <c r="S39">
        <v>11000</v>
      </c>
      <c r="T39" s="3">
        <f>(Q39/S39)*$F$23</f>
        <v>2.6214641668811067</v>
      </c>
    </row>
    <row r="40" spans="17:20" x14ac:dyDescent="0.25">
      <c r="Q40" s="2">
        <f t="shared" si="1"/>
        <v>7500</v>
      </c>
      <c r="R40" s="2">
        <f t="shared" si="0"/>
        <v>3500</v>
      </c>
      <c r="S40">
        <v>11000</v>
      </c>
      <c r="T40" s="3">
        <f>(Q40/S40)*$F$23</f>
        <v>2.5869712173168815</v>
      </c>
    </row>
    <row r="41" spans="17:20" x14ac:dyDescent="0.25">
      <c r="Q41" s="2">
        <f t="shared" si="1"/>
        <v>7400</v>
      </c>
      <c r="R41" s="2">
        <f t="shared" si="0"/>
        <v>3600</v>
      </c>
      <c r="S41">
        <v>11000</v>
      </c>
      <c r="T41" s="3">
        <f>(Q41/S41)*$F$23</f>
        <v>2.5524782677526563</v>
      </c>
    </row>
    <row r="42" spans="17:20" x14ac:dyDescent="0.25">
      <c r="Q42" s="2">
        <f t="shared" si="1"/>
        <v>7300</v>
      </c>
      <c r="R42" s="2">
        <f t="shared" si="0"/>
        <v>3700</v>
      </c>
      <c r="S42">
        <v>11000</v>
      </c>
      <c r="T42" s="3">
        <f>(Q42/S42)*$F$23</f>
        <v>2.5179853181884315</v>
      </c>
    </row>
    <row r="43" spans="17:20" x14ac:dyDescent="0.25">
      <c r="Q43" s="2">
        <f t="shared" si="1"/>
        <v>7200</v>
      </c>
      <c r="R43" s="2">
        <f t="shared" si="0"/>
        <v>3800</v>
      </c>
      <c r="S43">
        <v>11000</v>
      </c>
      <c r="T43" s="3">
        <f>(Q43/S43)*$F$23</f>
        <v>2.4834923686242063</v>
      </c>
    </row>
    <row r="44" spans="17:20" x14ac:dyDescent="0.25">
      <c r="Q44" s="2">
        <f t="shared" si="1"/>
        <v>7100</v>
      </c>
      <c r="R44" s="2">
        <f t="shared" si="0"/>
        <v>3900</v>
      </c>
      <c r="S44">
        <v>11000</v>
      </c>
      <c r="T44" s="3">
        <f>(Q44/S44)*$F$23</f>
        <v>2.4489994190599815</v>
      </c>
    </row>
    <row r="45" spans="17:20" x14ac:dyDescent="0.25">
      <c r="Q45" s="2">
        <f t="shared" si="1"/>
        <v>7000</v>
      </c>
      <c r="R45" s="2">
        <f t="shared" si="0"/>
        <v>4000</v>
      </c>
      <c r="S45">
        <v>11000</v>
      </c>
      <c r="T45" s="3">
        <f>(Q45/S45)*$F$23</f>
        <v>2.4145064694957563</v>
      </c>
    </row>
    <row r="46" spans="17:20" x14ac:dyDescent="0.25">
      <c r="Q46" s="2">
        <f t="shared" si="1"/>
        <v>6900</v>
      </c>
      <c r="R46" s="2">
        <f t="shared" si="0"/>
        <v>4100</v>
      </c>
      <c r="S46">
        <v>11000</v>
      </c>
      <c r="T46" s="3">
        <f>(Q46/S46)*$F$23</f>
        <v>2.3800135199315311</v>
      </c>
    </row>
    <row r="47" spans="17:20" x14ac:dyDescent="0.25">
      <c r="Q47" s="2">
        <f t="shared" si="1"/>
        <v>6800</v>
      </c>
      <c r="R47" s="2">
        <f t="shared" si="0"/>
        <v>4200</v>
      </c>
      <c r="S47">
        <v>11000</v>
      </c>
      <c r="T47" s="3">
        <f>(Q47/S47)*$F$23</f>
        <v>2.3455205703673059</v>
      </c>
    </row>
    <row r="48" spans="17:20" x14ac:dyDescent="0.25">
      <c r="Q48" s="2">
        <f>Q47-100</f>
        <v>6700</v>
      </c>
      <c r="R48" s="2">
        <f t="shared" si="0"/>
        <v>4300</v>
      </c>
      <c r="S48">
        <v>11000</v>
      </c>
      <c r="T48" s="3">
        <f>(Q48/S48)*$F$23</f>
        <v>2.3110276208030811</v>
      </c>
    </row>
    <row r="49" spans="17:20" x14ac:dyDescent="0.25">
      <c r="Q49" s="2">
        <f>Q48-100</f>
        <v>6600</v>
      </c>
      <c r="R49" s="2">
        <f t="shared" si="0"/>
        <v>4400</v>
      </c>
      <c r="S49">
        <v>11000</v>
      </c>
      <c r="T49" s="3">
        <f>(Q49/S49)*$F$23</f>
        <v>2.2765346712388559</v>
      </c>
    </row>
    <row r="50" spans="17:20" x14ac:dyDescent="0.25">
      <c r="Q50" s="2">
        <f t="shared" ref="Q50:Q86" si="2">Q49-100</f>
        <v>6500</v>
      </c>
      <c r="R50" s="2">
        <f t="shared" si="0"/>
        <v>4500</v>
      </c>
      <c r="S50">
        <v>11000</v>
      </c>
      <c r="T50" s="3">
        <f>(Q50/S50)*$F$23</f>
        <v>2.2420417216746307</v>
      </c>
    </row>
    <row r="51" spans="17:20" x14ac:dyDescent="0.25">
      <c r="Q51" s="2">
        <f t="shared" si="2"/>
        <v>6400</v>
      </c>
      <c r="R51" s="2">
        <f t="shared" si="0"/>
        <v>4600</v>
      </c>
      <c r="S51">
        <v>11000</v>
      </c>
      <c r="T51" s="3">
        <f>(Q51/S51)*$F$23</f>
        <v>2.2075487721104055</v>
      </c>
    </row>
    <row r="52" spans="17:20" x14ac:dyDescent="0.25">
      <c r="Q52" s="2">
        <f t="shared" si="2"/>
        <v>6300</v>
      </c>
      <c r="R52" s="2">
        <f t="shared" si="0"/>
        <v>4700</v>
      </c>
      <c r="S52">
        <v>11000</v>
      </c>
      <c r="T52" s="3">
        <f>(Q52/S52)*$F$23</f>
        <v>2.1730558225461807</v>
      </c>
    </row>
    <row r="53" spans="17:20" x14ac:dyDescent="0.25">
      <c r="Q53" s="2">
        <f t="shared" si="2"/>
        <v>6200</v>
      </c>
      <c r="R53" s="2">
        <f t="shared" si="0"/>
        <v>4800</v>
      </c>
      <c r="S53">
        <v>11000</v>
      </c>
      <c r="T53" s="3">
        <f>(Q53/S53)*$F$23</f>
        <v>2.1385628729819555</v>
      </c>
    </row>
    <row r="54" spans="17:20" x14ac:dyDescent="0.25">
      <c r="Q54" s="2">
        <f t="shared" si="2"/>
        <v>6100</v>
      </c>
      <c r="R54" s="2">
        <f t="shared" si="0"/>
        <v>4900</v>
      </c>
      <c r="S54">
        <v>11000</v>
      </c>
      <c r="T54" s="3">
        <f>(Q54/S54)*$F$23</f>
        <v>2.1040699234177302</v>
      </c>
    </row>
    <row r="55" spans="17:20" x14ac:dyDescent="0.25">
      <c r="Q55" s="2">
        <f t="shared" si="2"/>
        <v>6000</v>
      </c>
      <c r="R55" s="2">
        <f t="shared" si="0"/>
        <v>5000</v>
      </c>
      <c r="S55">
        <v>11000</v>
      </c>
      <c r="T55" s="3">
        <f>(Q55/S55)*$F$23</f>
        <v>2.069576973853505</v>
      </c>
    </row>
    <row r="56" spans="17:20" x14ac:dyDescent="0.25">
      <c r="Q56" s="2">
        <f t="shared" si="2"/>
        <v>5900</v>
      </c>
      <c r="R56" s="2">
        <f t="shared" si="0"/>
        <v>5100</v>
      </c>
      <c r="S56">
        <v>11000</v>
      </c>
      <c r="T56" s="3">
        <f>(Q56/S56)*$F$23</f>
        <v>2.0350840242892803</v>
      </c>
    </row>
    <row r="57" spans="17:20" x14ac:dyDescent="0.25">
      <c r="Q57" s="2">
        <f t="shared" si="2"/>
        <v>5800</v>
      </c>
      <c r="R57" s="2">
        <f t="shared" si="0"/>
        <v>5200</v>
      </c>
      <c r="S57">
        <v>11000</v>
      </c>
      <c r="T57" s="3">
        <f>(Q57/S57)*$F$23</f>
        <v>2.000591074725055</v>
      </c>
    </row>
    <row r="58" spans="17:20" x14ac:dyDescent="0.25">
      <c r="Q58" s="2">
        <f t="shared" si="2"/>
        <v>5700</v>
      </c>
      <c r="R58" s="2">
        <f t="shared" si="0"/>
        <v>5300</v>
      </c>
      <c r="S58">
        <v>11000</v>
      </c>
      <c r="T58" s="3">
        <f>(Q58/S58)*$F$23</f>
        <v>1.96609812516083</v>
      </c>
    </row>
    <row r="59" spans="17:20" x14ac:dyDescent="0.25">
      <c r="Q59" s="2">
        <f t="shared" si="2"/>
        <v>5600</v>
      </c>
      <c r="R59" s="2">
        <f t="shared" si="0"/>
        <v>5400</v>
      </c>
      <c r="S59">
        <v>11000</v>
      </c>
      <c r="T59" s="3">
        <f>(Q59/S59)*$F$23</f>
        <v>1.9316051755966048</v>
      </c>
    </row>
    <row r="60" spans="17:20" x14ac:dyDescent="0.25">
      <c r="Q60" s="2">
        <f t="shared" si="2"/>
        <v>5500</v>
      </c>
      <c r="R60" s="2">
        <f t="shared" si="0"/>
        <v>5500</v>
      </c>
      <c r="S60">
        <v>11000</v>
      </c>
      <c r="T60" s="3">
        <f>(Q60/S60)*$F$23</f>
        <v>1.8971122260323798</v>
      </c>
    </row>
    <row r="61" spans="17:20" x14ac:dyDescent="0.25">
      <c r="Q61" s="2">
        <f t="shared" si="2"/>
        <v>5400</v>
      </c>
      <c r="R61" s="2">
        <f t="shared" si="0"/>
        <v>5600</v>
      </c>
      <c r="S61">
        <v>11000</v>
      </c>
      <c r="T61" s="3">
        <f>(Q61/S61)*$F$23</f>
        <v>1.8626192764681548</v>
      </c>
    </row>
    <row r="62" spans="17:20" x14ac:dyDescent="0.25">
      <c r="Q62" s="2">
        <f t="shared" si="2"/>
        <v>5300</v>
      </c>
      <c r="R62" s="2">
        <f t="shared" si="0"/>
        <v>5700</v>
      </c>
      <c r="S62">
        <v>11000</v>
      </c>
      <c r="T62" s="3">
        <f>(Q62/S62)*$F$23</f>
        <v>1.8281263269039296</v>
      </c>
    </row>
    <row r="63" spans="17:20" x14ac:dyDescent="0.25">
      <c r="Q63" s="2">
        <f t="shared" si="2"/>
        <v>5200</v>
      </c>
      <c r="R63" s="2">
        <f t="shared" si="0"/>
        <v>5800</v>
      </c>
      <c r="S63">
        <v>11000</v>
      </c>
      <c r="T63" s="3">
        <f>(Q63/S63)*$F$23</f>
        <v>1.7936333773397046</v>
      </c>
    </row>
    <row r="64" spans="17:20" x14ac:dyDescent="0.25">
      <c r="Q64" s="2">
        <f t="shared" si="2"/>
        <v>5100</v>
      </c>
      <c r="R64" s="2">
        <f t="shared" si="0"/>
        <v>5900</v>
      </c>
      <c r="S64">
        <v>11000</v>
      </c>
      <c r="T64" s="3">
        <f>(Q64/S64)*$F$23</f>
        <v>1.7591404277754794</v>
      </c>
    </row>
    <row r="65" spans="17:20" x14ac:dyDescent="0.25">
      <c r="Q65" s="2">
        <f t="shared" si="2"/>
        <v>5000</v>
      </c>
      <c r="R65" s="2">
        <f t="shared" si="0"/>
        <v>6000</v>
      </c>
      <c r="S65">
        <v>11000</v>
      </c>
      <c r="T65" s="3">
        <f>(Q65/S65)*$F$23</f>
        <v>1.7246474782112544</v>
      </c>
    </row>
    <row r="66" spans="17:20" x14ac:dyDescent="0.25">
      <c r="Q66" s="2">
        <f t="shared" si="2"/>
        <v>4900</v>
      </c>
      <c r="R66" s="2">
        <f t="shared" si="0"/>
        <v>6100</v>
      </c>
      <c r="S66">
        <v>11000</v>
      </c>
      <c r="T66" s="3">
        <f>(Q66/S66)*$F$23</f>
        <v>1.6901545286470292</v>
      </c>
    </row>
    <row r="67" spans="17:20" x14ac:dyDescent="0.25">
      <c r="Q67" s="2">
        <f t="shared" si="2"/>
        <v>4800</v>
      </c>
      <c r="R67" s="2">
        <f t="shared" si="0"/>
        <v>6200</v>
      </c>
      <c r="S67">
        <v>11000</v>
      </c>
      <c r="T67" s="3">
        <f>(Q67/S67)*$F$23</f>
        <v>1.6556615790828042</v>
      </c>
    </row>
    <row r="68" spans="17:20" x14ac:dyDescent="0.25">
      <c r="Q68" s="2">
        <f t="shared" si="2"/>
        <v>4700</v>
      </c>
      <c r="R68" s="2">
        <f t="shared" si="0"/>
        <v>6300</v>
      </c>
      <c r="S68">
        <v>11000</v>
      </c>
      <c r="T68" s="3">
        <f>(Q68/S68)*$F$23</f>
        <v>1.621168629518579</v>
      </c>
    </row>
    <row r="69" spans="17:20" x14ac:dyDescent="0.25">
      <c r="Q69" s="2">
        <f t="shared" si="2"/>
        <v>4600</v>
      </c>
      <c r="R69" s="2">
        <f t="shared" si="0"/>
        <v>6400</v>
      </c>
      <c r="S69">
        <v>11000</v>
      </c>
      <c r="T69" s="3">
        <f>(Q69/S69)*$F$23</f>
        <v>1.586675679954354</v>
      </c>
    </row>
    <row r="70" spans="17:20" x14ac:dyDescent="0.25">
      <c r="Q70" s="2">
        <f t="shared" si="2"/>
        <v>4500</v>
      </c>
      <c r="R70" s="2">
        <f t="shared" ref="R70:R115" si="3">S70-Q70</f>
        <v>6500</v>
      </c>
      <c r="S70">
        <v>11000</v>
      </c>
      <c r="T70" s="3">
        <f>(Q70/S70)*$F$23</f>
        <v>1.552182730390129</v>
      </c>
    </row>
    <row r="71" spans="17:20" x14ac:dyDescent="0.25">
      <c r="Q71" s="2">
        <f t="shared" si="2"/>
        <v>4400</v>
      </c>
      <c r="R71" s="2">
        <f t="shared" si="3"/>
        <v>6600</v>
      </c>
      <c r="S71">
        <v>11000</v>
      </c>
      <c r="T71" s="3">
        <f>(Q71/S71)*$F$23</f>
        <v>1.517689780825904</v>
      </c>
    </row>
    <row r="72" spans="17:20" x14ac:dyDescent="0.25">
      <c r="Q72" s="2">
        <f t="shared" si="2"/>
        <v>4300</v>
      </c>
      <c r="R72" s="2">
        <f t="shared" si="3"/>
        <v>6700</v>
      </c>
      <c r="S72">
        <v>11000</v>
      </c>
      <c r="T72" s="3">
        <f>(Q72/S72)*$F$23</f>
        <v>1.4831968312616788</v>
      </c>
    </row>
    <row r="73" spans="17:20" x14ac:dyDescent="0.25">
      <c r="Q73" s="2">
        <f t="shared" si="2"/>
        <v>4200</v>
      </c>
      <c r="R73" s="2">
        <f t="shared" si="3"/>
        <v>6800</v>
      </c>
      <c r="S73">
        <v>11000</v>
      </c>
      <c r="T73" s="3">
        <f>(Q73/S73)*$F$23</f>
        <v>1.4487038816974538</v>
      </c>
    </row>
    <row r="74" spans="17:20" x14ac:dyDescent="0.25">
      <c r="Q74" s="2">
        <f t="shared" si="2"/>
        <v>4100</v>
      </c>
      <c r="R74" s="2">
        <f t="shared" si="3"/>
        <v>6900</v>
      </c>
      <c r="S74">
        <v>11000</v>
      </c>
      <c r="T74" s="3">
        <f>(Q74/S74)*$F$23</f>
        <v>1.4142109321332286</v>
      </c>
    </row>
    <row r="75" spans="17:20" x14ac:dyDescent="0.25">
      <c r="Q75" s="2">
        <f t="shared" si="2"/>
        <v>4000</v>
      </c>
      <c r="R75" s="2">
        <f t="shared" si="3"/>
        <v>7000</v>
      </c>
      <c r="S75">
        <v>11000</v>
      </c>
      <c r="T75" s="3">
        <f>(Q75/S75)*$F$23</f>
        <v>1.3797179825690036</v>
      </c>
    </row>
    <row r="76" spans="17:20" x14ac:dyDescent="0.25">
      <c r="Q76" s="2">
        <f t="shared" si="2"/>
        <v>3900</v>
      </c>
      <c r="R76" s="2">
        <f t="shared" si="3"/>
        <v>7100</v>
      </c>
      <c r="S76">
        <v>11000</v>
      </c>
      <c r="T76" s="3">
        <f>(Q76/S76)*$F$23</f>
        <v>1.3452250330047784</v>
      </c>
    </row>
    <row r="77" spans="17:20" x14ac:dyDescent="0.25">
      <c r="Q77" s="2">
        <f t="shared" si="2"/>
        <v>3800</v>
      </c>
      <c r="R77" s="2">
        <f t="shared" si="3"/>
        <v>7200</v>
      </c>
      <c r="S77">
        <v>11000</v>
      </c>
      <c r="T77" s="3">
        <f>(Q77/S77)*$F$23</f>
        <v>1.3107320834405534</v>
      </c>
    </row>
    <row r="78" spans="17:20" x14ac:dyDescent="0.25">
      <c r="Q78" s="2">
        <f t="shared" si="2"/>
        <v>3700</v>
      </c>
      <c r="R78" s="2">
        <f t="shared" si="3"/>
        <v>7300</v>
      </c>
      <c r="S78">
        <v>11000</v>
      </c>
      <c r="T78" s="3">
        <f>(Q78/S78)*$F$23</f>
        <v>1.2762391338763281</v>
      </c>
    </row>
    <row r="79" spans="17:20" x14ac:dyDescent="0.25">
      <c r="Q79" s="2">
        <f t="shared" si="2"/>
        <v>3600</v>
      </c>
      <c r="R79" s="2">
        <f t="shared" si="3"/>
        <v>7400</v>
      </c>
      <c r="S79">
        <v>11000</v>
      </c>
      <c r="T79" s="3">
        <f>(Q79/S79)*$F$23</f>
        <v>1.2417461843121032</v>
      </c>
    </row>
    <row r="80" spans="17:20" x14ac:dyDescent="0.25">
      <c r="Q80" s="2">
        <f t="shared" si="2"/>
        <v>3500</v>
      </c>
      <c r="R80" s="2">
        <f t="shared" si="3"/>
        <v>7500</v>
      </c>
      <c r="S80">
        <v>11000</v>
      </c>
      <c r="T80" s="3">
        <f>(Q80/S80)*$F$23</f>
        <v>1.2072532347478782</v>
      </c>
    </row>
    <row r="81" spans="17:20" x14ac:dyDescent="0.25">
      <c r="Q81" s="2">
        <f t="shared" si="2"/>
        <v>3400</v>
      </c>
      <c r="R81" s="2">
        <f t="shared" si="3"/>
        <v>7600</v>
      </c>
      <c r="S81">
        <v>11000</v>
      </c>
      <c r="T81" s="3">
        <f>(Q81/S81)*$F$23</f>
        <v>1.1727602851836529</v>
      </c>
    </row>
    <row r="82" spans="17:20" x14ac:dyDescent="0.25">
      <c r="Q82" s="2">
        <f t="shared" si="2"/>
        <v>3300</v>
      </c>
      <c r="R82" s="2">
        <f t="shared" si="3"/>
        <v>7700</v>
      </c>
      <c r="S82">
        <v>11000</v>
      </c>
      <c r="T82" s="3">
        <f>(Q82/S82)*$F$23</f>
        <v>1.1382673356194279</v>
      </c>
    </row>
    <row r="83" spans="17:20" x14ac:dyDescent="0.25">
      <c r="Q83" s="2">
        <f t="shared" si="2"/>
        <v>3200</v>
      </c>
      <c r="R83" s="2">
        <f t="shared" si="3"/>
        <v>7800</v>
      </c>
      <c r="S83">
        <v>11000</v>
      </c>
      <c r="T83" s="3">
        <f>(Q83/S83)*$F$23</f>
        <v>1.1037743860552027</v>
      </c>
    </row>
    <row r="84" spans="17:20" x14ac:dyDescent="0.25">
      <c r="Q84" s="2">
        <f t="shared" si="2"/>
        <v>3100</v>
      </c>
      <c r="R84" s="2">
        <f t="shared" si="3"/>
        <v>7900</v>
      </c>
      <c r="S84">
        <v>11000</v>
      </c>
      <c r="T84" s="3">
        <f>(Q84/S84)*$F$23</f>
        <v>1.0692814364909777</v>
      </c>
    </row>
    <row r="85" spans="17:20" x14ac:dyDescent="0.25">
      <c r="Q85" s="2">
        <f t="shared" si="2"/>
        <v>3000</v>
      </c>
      <c r="R85" s="2">
        <f t="shared" si="3"/>
        <v>8000</v>
      </c>
      <c r="S85">
        <v>11000</v>
      </c>
      <c r="T85" s="3">
        <f>(Q85/S85)*$F$23</f>
        <v>1.0347884869267525</v>
      </c>
    </row>
    <row r="86" spans="17:20" x14ac:dyDescent="0.25">
      <c r="Q86" s="2">
        <f t="shared" si="2"/>
        <v>2900</v>
      </c>
      <c r="R86" s="2">
        <f t="shared" si="3"/>
        <v>8100</v>
      </c>
      <c r="S86">
        <v>11000</v>
      </c>
      <c r="T86" s="3">
        <f>(Q86/S86)*$F$23</f>
        <v>1.0002955373625275</v>
      </c>
    </row>
    <row r="87" spans="17:20" x14ac:dyDescent="0.25">
      <c r="Q87" s="2">
        <f>Q86-100</f>
        <v>2800</v>
      </c>
      <c r="R87" s="2">
        <f t="shared" si="3"/>
        <v>8200</v>
      </c>
      <c r="S87">
        <v>11000</v>
      </c>
      <c r="T87" s="3">
        <f>(Q87/S87)*$F$23</f>
        <v>0.96580258779830241</v>
      </c>
    </row>
    <row r="88" spans="17:20" x14ac:dyDescent="0.25">
      <c r="Q88" s="2">
        <f>Q87-100</f>
        <v>2700</v>
      </c>
      <c r="R88" s="2">
        <f t="shared" si="3"/>
        <v>8300</v>
      </c>
      <c r="S88">
        <v>11000</v>
      </c>
      <c r="T88" s="3">
        <f>(Q88/S88)*$F$23</f>
        <v>0.93130963823407742</v>
      </c>
    </row>
    <row r="89" spans="17:20" x14ac:dyDescent="0.25">
      <c r="Q89" s="2">
        <f t="shared" ref="Q89:Q115" si="4">Q88-100</f>
        <v>2600</v>
      </c>
      <c r="R89" s="2">
        <f t="shared" si="3"/>
        <v>8400</v>
      </c>
      <c r="S89">
        <v>11000</v>
      </c>
      <c r="T89" s="3">
        <f>(Q89/S89)*$F$23</f>
        <v>0.89681668866985231</v>
      </c>
    </row>
    <row r="90" spans="17:20" x14ac:dyDescent="0.25">
      <c r="Q90" s="2">
        <f t="shared" si="4"/>
        <v>2500</v>
      </c>
      <c r="R90" s="2">
        <f t="shared" si="3"/>
        <v>8500</v>
      </c>
      <c r="S90">
        <v>11000</v>
      </c>
      <c r="T90" s="3">
        <f>(Q90/S90)*$F$23</f>
        <v>0.86232373910562721</v>
      </c>
    </row>
    <row r="91" spans="17:20" x14ac:dyDescent="0.25">
      <c r="Q91" s="2">
        <f t="shared" si="4"/>
        <v>2400</v>
      </c>
      <c r="R91" s="2">
        <f t="shared" si="3"/>
        <v>8600</v>
      </c>
      <c r="S91">
        <v>11000</v>
      </c>
      <c r="T91" s="3">
        <f>(Q91/S91)*$F$23</f>
        <v>0.8278307895414021</v>
      </c>
    </row>
    <row r="92" spans="17:20" x14ac:dyDescent="0.25">
      <c r="Q92" s="2">
        <f t="shared" si="4"/>
        <v>2300</v>
      </c>
      <c r="R92" s="2">
        <f t="shared" si="3"/>
        <v>8700</v>
      </c>
      <c r="S92">
        <v>11000</v>
      </c>
      <c r="T92" s="3">
        <f>(Q92/S92)*$F$23</f>
        <v>0.793337839977177</v>
      </c>
    </row>
    <row r="93" spans="17:20" x14ac:dyDescent="0.25">
      <c r="Q93" s="2">
        <f t="shared" si="4"/>
        <v>2200</v>
      </c>
      <c r="R93" s="2">
        <f t="shared" si="3"/>
        <v>8800</v>
      </c>
      <c r="S93">
        <v>11000</v>
      </c>
      <c r="T93" s="3">
        <f>(Q93/S93)*$F$23</f>
        <v>0.758844890412952</v>
      </c>
    </row>
    <row r="94" spans="17:20" x14ac:dyDescent="0.25">
      <c r="Q94" s="2">
        <f t="shared" si="4"/>
        <v>2100</v>
      </c>
      <c r="R94" s="2">
        <f t="shared" si="3"/>
        <v>8900</v>
      </c>
      <c r="S94">
        <v>11000</v>
      </c>
      <c r="T94" s="3">
        <f>(Q94/S94)*$F$23</f>
        <v>0.72435194084872689</v>
      </c>
    </row>
    <row r="95" spans="17:20" x14ac:dyDescent="0.25">
      <c r="Q95" s="2">
        <f t="shared" si="4"/>
        <v>2000</v>
      </c>
      <c r="R95" s="2">
        <f t="shared" si="3"/>
        <v>9000</v>
      </c>
      <c r="S95">
        <v>11000</v>
      </c>
      <c r="T95" s="3">
        <f>(Q95/S95)*$F$23</f>
        <v>0.68985899128450179</v>
      </c>
    </row>
    <row r="96" spans="17:20" x14ac:dyDescent="0.25">
      <c r="Q96" s="2">
        <f t="shared" si="4"/>
        <v>1900</v>
      </c>
      <c r="R96" s="2">
        <f t="shared" si="3"/>
        <v>9100</v>
      </c>
      <c r="S96">
        <v>11000</v>
      </c>
      <c r="T96" s="3">
        <f>(Q96/S96)*$F$23</f>
        <v>0.65536604172027668</v>
      </c>
    </row>
    <row r="97" spans="17:20" x14ac:dyDescent="0.25">
      <c r="Q97" s="2">
        <f t="shared" si="4"/>
        <v>1800</v>
      </c>
      <c r="R97" s="2">
        <f t="shared" si="3"/>
        <v>9200</v>
      </c>
      <c r="S97">
        <v>11000</v>
      </c>
      <c r="T97" s="3">
        <f>(Q97/S97)*$F$23</f>
        <v>0.62087309215605158</v>
      </c>
    </row>
    <row r="98" spans="17:20" x14ac:dyDescent="0.25">
      <c r="Q98" s="2">
        <f t="shared" si="4"/>
        <v>1700</v>
      </c>
      <c r="R98" s="2">
        <f t="shared" si="3"/>
        <v>9300</v>
      </c>
      <c r="S98">
        <v>11000</v>
      </c>
      <c r="T98" s="3">
        <f>(Q98/S98)*$F$23</f>
        <v>0.58638014259182647</v>
      </c>
    </row>
    <row r="99" spans="17:20" x14ac:dyDescent="0.25">
      <c r="Q99" s="2">
        <f t="shared" si="4"/>
        <v>1600</v>
      </c>
      <c r="R99" s="2">
        <f t="shared" si="3"/>
        <v>9400</v>
      </c>
      <c r="S99">
        <v>11000</v>
      </c>
      <c r="T99" s="3">
        <f>(Q99/S99)*$F$23</f>
        <v>0.55188719302760136</v>
      </c>
    </row>
    <row r="100" spans="17:20" x14ac:dyDescent="0.25">
      <c r="Q100" s="2">
        <f t="shared" si="4"/>
        <v>1500</v>
      </c>
      <c r="R100" s="2">
        <f t="shared" si="3"/>
        <v>9500</v>
      </c>
      <c r="S100">
        <v>11000</v>
      </c>
      <c r="T100" s="3">
        <f>(Q100/S100)*$F$23</f>
        <v>0.51739424346337626</v>
      </c>
    </row>
    <row r="101" spans="17:20" x14ac:dyDescent="0.25">
      <c r="Q101" s="2">
        <f t="shared" si="4"/>
        <v>1400</v>
      </c>
      <c r="R101" s="2">
        <f t="shared" si="3"/>
        <v>9600</v>
      </c>
      <c r="S101">
        <v>11000</v>
      </c>
      <c r="T101" s="3">
        <f>(Q101/S101)*$F$23</f>
        <v>0.48290129389915121</v>
      </c>
    </row>
    <row r="102" spans="17:20" x14ac:dyDescent="0.25">
      <c r="Q102" s="2">
        <f t="shared" si="4"/>
        <v>1300</v>
      </c>
      <c r="R102" s="2">
        <f t="shared" si="3"/>
        <v>9700</v>
      </c>
      <c r="S102">
        <v>11000</v>
      </c>
      <c r="T102" s="3">
        <f>(Q102/S102)*$F$23</f>
        <v>0.44840834433492616</v>
      </c>
    </row>
    <row r="103" spans="17:20" x14ac:dyDescent="0.25">
      <c r="Q103" s="2">
        <f t="shared" si="4"/>
        <v>1200</v>
      </c>
      <c r="R103" s="2">
        <f t="shared" si="3"/>
        <v>9800</v>
      </c>
      <c r="S103">
        <v>11000</v>
      </c>
      <c r="T103" s="3">
        <f>(Q103/S103)*$F$23</f>
        <v>0.41391539477070105</v>
      </c>
    </row>
    <row r="104" spans="17:20" x14ac:dyDescent="0.25">
      <c r="Q104" s="2">
        <f t="shared" si="4"/>
        <v>1100</v>
      </c>
      <c r="R104" s="2">
        <f t="shared" si="3"/>
        <v>9900</v>
      </c>
      <c r="S104">
        <v>11000</v>
      </c>
      <c r="T104" s="3">
        <f>(Q104/S104)*$F$23</f>
        <v>0.379422445206476</v>
      </c>
    </row>
    <row r="105" spans="17:20" x14ac:dyDescent="0.25">
      <c r="Q105" s="2">
        <f t="shared" si="4"/>
        <v>1000</v>
      </c>
      <c r="R105" s="2">
        <f t="shared" si="3"/>
        <v>10000</v>
      </c>
      <c r="S105">
        <v>11000</v>
      </c>
      <c r="T105" s="3">
        <f>(Q105/S105)*$F$23</f>
        <v>0.34492949564225089</v>
      </c>
    </row>
    <row r="106" spans="17:20" x14ac:dyDescent="0.25">
      <c r="Q106" s="2">
        <f t="shared" si="4"/>
        <v>900</v>
      </c>
      <c r="R106" s="2">
        <f t="shared" si="3"/>
        <v>10100</v>
      </c>
      <c r="S106">
        <v>11000</v>
      </c>
      <c r="T106" s="3">
        <f>(Q106/S106)*$F$23</f>
        <v>0.31043654607802579</v>
      </c>
    </row>
    <row r="107" spans="17:20" x14ac:dyDescent="0.25">
      <c r="Q107" s="2">
        <f t="shared" si="4"/>
        <v>800</v>
      </c>
      <c r="R107" s="2">
        <f t="shared" si="3"/>
        <v>10200</v>
      </c>
      <c r="S107">
        <v>11000</v>
      </c>
      <c r="T107" s="3">
        <f>(Q107/S107)*$F$23</f>
        <v>0.27594359651380068</v>
      </c>
    </row>
    <row r="108" spans="17:20" x14ac:dyDescent="0.25">
      <c r="Q108" s="2">
        <f t="shared" si="4"/>
        <v>700</v>
      </c>
      <c r="R108" s="2">
        <f t="shared" si="3"/>
        <v>10300</v>
      </c>
      <c r="S108">
        <v>11000</v>
      </c>
      <c r="T108" s="3">
        <f>(Q108/S108)*$F$23</f>
        <v>0.2414506469495756</v>
      </c>
    </row>
    <row r="109" spans="17:20" x14ac:dyDescent="0.25">
      <c r="Q109" s="2">
        <f t="shared" si="4"/>
        <v>600</v>
      </c>
      <c r="R109" s="2">
        <f t="shared" si="3"/>
        <v>10400</v>
      </c>
      <c r="S109">
        <v>11000</v>
      </c>
      <c r="T109" s="3">
        <f>(Q109/S109)*$F$23</f>
        <v>0.20695769738535053</v>
      </c>
    </row>
    <row r="110" spans="17:20" x14ac:dyDescent="0.25">
      <c r="Q110" s="2">
        <f t="shared" si="4"/>
        <v>500</v>
      </c>
      <c r="R110" s="2">
        <f t="shared" si="3"/>
        <v>10500</v>
      </c>
      <c r="S110">
        <v>11000</v>
      </c>
      <c r="T110" s="3">
        <f>(Q110/S110)*$F$23</f>
        <v>0.17246474782112545</v>
      </c>
    </row>
    <row r="111" spans="17:20" x14ac:dyDescent="0.25">
      <c r="Q111" s="2">
        <f t="shared" si="4"/>
        <v>400</v>
      </c>
      <c r="R111" s="2">
        <f t="shared" si="3"/>
        <v>10600</v>
      </c>
      <c r="S111">
        <v>11000</v>
      </c>
      <c r="T111" s="3">
        <f>(Q111/S111)*$F$23</f>
        <v>0.13797179825690034</v>
      </c>
    </row>
    <row r="112" spans="17:20" x14ac:dyDescent="0.25">
      <c r="Q112" s="2">
        <f t="shared" si="4"/>
        <v>300</v>
      </c>
      <c r="R112" s="2">
        <f t="shared" si="3"/>
        <v>10700</v>
      </c>
      <c r="S112">
        <v>11000</v>
      </c>
      <c r="T112" s="3">
        <f>(Q112/S112)*$F$23</f>
        <v>0.10347884869267526</v>
      </c>
    </row>
    <row r="113" spans="17:20" x14ac:dyDescent="0.25">
      <c r="Q113" s="2">
        <f t="shared" si="4"/>
        <v>200</v>
      </c>
      <c r="R113" s="2">
        <f t="shared" si="3"/>
        <v>10800</v>
      </c>
      <c r="S113">
        <v>11000</v>
      </c>
      <c r="T113" s="3">
        <f>(Q113/S113)*$F$23</f>
        <v>6.898589912845017E-2</v>
      </c>
    </row>
    <row r="114" spans="17:20" x14ac:dyDescent="0.25">
      <c r="Q114" s="2">
        <f t="shared" si="4"/>
        <v>100</v>
      </c>
      <c r="R114" s="2">
        <f t="shared" si="3"/>
        <v>10900</v>
      </c>
      <c r="S114">
        <v>11000</v>
      </c>
      <c r="T114" s="3">
        <f>(Q114/S114)*$F$23</f>
        <v>3.4492949564225085E-2</v>
      </c>
    </row>
    <row r="115" spans="17:20" x14ac:dyDescent="0.25">
      <c r="Q115" s="2">
        <f t="shared" si="4"/>
        <v>0</v>
      </c>
      <c r="R115" s="2">
        <f t="shared" si="3"/>
        <v>11000</v>
      </c>
      <c r="S115">
        <v>11000</v>
      </c>
      <c r="T115" s="3">
        <f>(Q115/S115)*$F$23</f>
        <v>0</v>
      </c>
    </row>
  </sheetData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2016-01-12T23:44:42Z</dcterms:created>
  <dcterms:modified xsi:type="dcterms:W3CDTF">2016-04-29T14:29:13Z</dcterms:modified>
</cp:coreProperties>
</file>