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6 Spring\EECT 211\Week 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E12" i="1"/>
  <c r="N13" i="1"/>
  <c r="N12" i="1"/>
  <c r="N9" i="1"/>
  <c r="N8" i="1"/>
  <c r="N6" i="1"/>
  <c r="N5" i="1"/>
  <c r="N4" i="1"/>
  <c r="N3" i="1"/>
  <c r="E10" i="1" l="1"/>
  <c r="E11" i="1"/>
  <c r="E13" i="1" s="1"/>
  <c r="E14" i="1" s="1"/>
  <c r="E22" i="1" s="1"/>
  <c r="G22" i="1" l="1"/>
  <c r="E23" i="1"/>
  <c r="G23" i="1" l="1"/>
  <c r="E24" i="1" l="1"/>
  <c r="G24" i="1" s="1"/>
  <c r="E15" i="1"/>
  <c r="E18" i="1"/>
  <c r="E17" i="1"/>
  <c r="E16" i="1"/>
  <c r="E19" i="1" l="1"/>
</calcChain>
</file>

<file path=xl/sharedStrings.xml><?xml version="1.0" encoding="utf-8"?>
<sst xmlns="http://schemas.openxmlformats.org/spreadsheetml/2006/main" count="76" uniqueCount="32">
  <si>
    <t>voltage</t>
  </si>
  <si>
    <t>V</t>
  </si>
  <si>
    <t>R345</t>
  </si>
  <si>
    <t>R67</t>
  </si>
  <si>
    <t>R567</t>
  </si>
  <si>
    <t>RT</t>
  </si>
  <si>
    <t>IT</t>
  </si>
  <si>
    <t>Vc</t>
  </si>
  <si>
    <t>Vb</t>
  </si>
  <si>
    <t>Va</t>
  </si>
  <si>
    <t>ia</t>
  </si>
  <si>
    <t>i2</t>
  </si>
  <si>
    <t>i3</t>
  </si>
  <si>
    <t>i4</t>
  </si>
  <si>
    <t>Voltage Drops</t>
  </si>
  <si>
    <t>Nodal Voltages</t>
  </si>
  <si>
    <t>A</t>
  </si>
  <si>
    <t>R1</t>
  </si>
  <si>
    <t>R2</t>
  </si>
  <si>
    <t>R3</t>
  </si>
  <si>
    <t>R4</t>
  </si>
  <si>
    <t>R5</t>
  </si>
  <si>
    <t>R6</t>
  </si>
  <si>
    <t>R7</t>
  </si>
  <si>
    <t>ITProof</t>
  </si>
  <si>
    <t>Ω</t>
  </si>
  <si>
    <t>total resistance</t>
  </si>
  <si>
    <t>using 1000 ohm resistor</t>
  </si>
  <si>
    <t>parallel</t>
  </si>
  <si>
    <t>no change</t>
  </si>
  <si>
    <t>series</t>
  </si>
  <si>
    <t>total resistor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</si>
</sst>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4">
    <xf numFmtId="0" fontId="0" fillId="0" borderId="0" xfId="0"/>
    <xf numFmtId="48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1" applyBorder="1"/>
    <xf numFmtId="0" fontId="0" fillId="0" borderId="1" xfId="0" applyBorder="1" applyAlignment="1">
      <alignment horizontal="center"/>
    </xf>
    <xf numFmtId="0" fontId="3" fillId="3" borderId="1" xfId="2" applyBorder="1"/>
    <xf numFmtId="48" fontId="0" fillId="0" borderId="1" xfId="0" applyNumberFormat="1" applyBorder="1"/>
    <xf numFmtId="48" fontId="3" fillId="3" borderId="1" xfId="2" applyNumberForma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2" fillId="2" borderId="5" xfId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2" borderId="8" xfId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tabSelected="1" workbookViewId="0">
      <selection activeCell="I14" sqref="I14"/>
    </sheetView>
  </sheetViews>
  <sheetFormatPr defaultRowHeight="15" x14ac:dyDescent="0.25"/>
  <cols>
    <col min="11" max="11" width="17.28515625" bestFit="1" customWidth="1"/>
    <col min="12" max="12" width="22.140625" bestFit="1" customWidth="1"/>
    <col min="13" max="13" width="10" bestFit="1" customWidth="1"/>
    <col min="14" max="14" width="14.7109375" bestFit="1" customWidth="1"/>
    <col min="15" max="15" width="2.42578125" bestFit="1" customWidth="1"/>
    <col min="17" max="18" width="9.140625" style="4"/>
  </cols>
  <sheetData>
    <row r="1" spans="2:18" ht="15.75" thickBot="1" x14ac:dyDescent="0.3">
      <c r="L1" t="s">
        <v>27</v>
      </c>
      <c r="M1">
        <v>1000</v>
      </c>
    </row>
    <row r="2" spans="2:18" ht="15.75" thickBot="1" x14ac:dyDescent="0.3">
      <c r="B2" t="s">
        <v>0</v>
      </c>
      <c r="K2" s="21"/>
      <c r="L2" s="22" t="s">
        <v>28</v>
      </c>
      <c r="M2" s="22" t="s">
        <v>30</v>
      </c>
      <c r="N2" s="22" t="s">
        <v>26</v>
      </c>
      <c r="O2" s="23"/>
    </row>
    <row r="3" spans="2:18" x14ac:dyDescent="0.25">
      <c r="B3">
        <v>9</v>
      </c>
      <c r="C3" t="s">
        <v>1</v>
      </c>
      <c r="D3" t="s">
        <v>17</v>
      </c>
      <c r="E3" s="1">
        <v>47</v>
      </c>
      <c r="F3" s="2" t="s">
        <v>25</v>
      </c>
      <c r="K3" s="17" t="s">
        <v>17</v>
      </c>
      <c r="L3" s="18">
        <v>22</v>
      </c>
      <c r="M3" s="19"/>
      <c r="N3" s="19">
        <f>(1/(L3/M1))</f>
        <v>45.45454545454546</v>
      </c>
      <c r="O3" s="20" t="s">
        <v>25</v>
      </c>
      <c r="Q3"/>
      <c r="R3"/>
    </row>
    <row r="4" spans="2:18" x14ac:dyDescent="0.25">
      <c r="D4" t="s">
        <v>18</v>
      </c>
      <c r="E4" s="1">
        <v>1000</v>
      </c>
      <c r="F4" s="2" t="s">
        <v>25</v>
      </c>
      <c r="K4" s="11" t="s">
        <v>18</v>
      </c>
      <c r="L4" s="5" t="s">
        <v>29</v>
      </c>
      <c r="M4" s="5" t="s">
        <v>29</v>
      </c>
      <c r="N4" s="7">
        <f>M1</f>
        <v>1000</v>
      </c>
      <c r="O4" s="12" t="s">
        <v>25</v>
      </c>
      <c r="Q4"/>
      <c r="R4"/>
    </row>
    <row r="5" spans="2:18" x14ac:dyDescent="0.25">
      <c r="D5" t="s">
        <v>19</v>
      </c>
      <c r="E5" s="1">
        <v>2000</v>
      </c>
      <c r="F5" s="2" t="s">
        <v>25</v>
      </c>
      <c r="K5" s="11" t="s">
        <v>19</v>
      </c>
      <c r="L5" s="5"/>
      <c r="M5" s="8">
        <v>2</v>
      </c>
      <c r="N5" s="7">
        <f>(M5*M1)</f>
        <v>2000</v>
      </c>
      <c r="O5" s="12" t="s">
        <v>25</v>
      </c>
      <c r="Q5"/>
      <c r="R5"/>
    </row>
    <row r="6" spans="2:18" x14ac:dyDescent="0.25">
      <c r="D6" t="s">
        <v>20</v>
      </c>
      <c r="E6" s="1">
        <v>4000</v>
      </c>
      <c r="F6" s="2" t="s">
        <v>25</v>
      </c>
      <c r="K6" s="11" t="s">
        <v>20</v>
      </c>
      <c r="L6" s="5"/>
      <c r="M6" s="8">
        <v>4</v>
      </c>
      <c r="N6" s="7">
        <f>(M6*M1)</f>
        <v>4000</v>
      </c>
      <c r="O6" s="12" t="s">
        <v>25</v>
      </c>
      <c r="Q6"/>
      <c r="R6"/>
    </row>
    <row r="7" spans="2:18" x14ac:dyDescent="0.25">
      <c r="D7" t="s">
        <v>21</v>
      </c>
      <c r="E7" s="1">
        <v>470</v>
      </c>
      <c r="F7" s="2" t="s">
        <v>25</v>
      </c>
      <c r="K7" s="11" t="s">
        <v>21</v>
      </c>
      <c r="L7" s="6">
        <v>7</v>
      </c>
      <c r="M7" s="5"/>
      <c r="N7" s="7"/>
      <c r="O7" s="12" t="s">
        <v>25</v>
      </c>
      <c r="Q7"/>
      <c r="R7"/>
    </row>
    <row r="8" spans="2:18" x14ac:dyDescent="0.25">
      <c r="D8" t="s">
        <v>22</v>
      </c>
      <c r="E8" s="1">
        <v>10000</v>
      </c>
      <c r="F8" s="2" t="s">
        <v>25</v>
      </c>
      <c r="K8" s="11"/>
      <c r="L8" s="6">
        <v>3</v>
      </c>
      <c r="M8" s="5"/>
      <c r="N8" s="7">
        <f>((1/(L7/M1))+(1/(L8/M1)))</f>
        <v>476.19047619047615</v>
      </c>
      <c r="O8" s="12" t="s">
        <v>25</v>
      </c>
      <c r="Q8"/>
      <c r="R8"/>
    </row>
    <row r="9" spans="2:18" x14ac:dyDescent="0.25">
      <c r="D9" t="s">
        <v>23</v>
      </c>
      <c r="E9" s="1">
        <v>1000</v>
      </c>
      <c r="F9" s="2" t="s">
        <v>25</v>
      </c>
      <c r="K9" s="11" t="s">
        <v>22</v>
      </c>
      <c r="L9" s="5"/>
      <c r="M9" s="8">
        <v>10</v>
      </c>
      <c r="N9" s="7">
        <f>(M9*M1)</f>
        <v>10000</v>
      </c>
      <c r="O9" s="12" t="s">
        <v>25</v>
      </c>
      <c r="Q9"/>
    </row>
    <row r="10" spans="2:18" x14ac:dyDescent="0.25">
      <c r="D10" t="s">
        <v>2</v>
      </c>
      <c r="E10" s="1">
        <f>1/((1/E4)+(1/E5)+(1/E6))</f>
        <v>571.42857142857144</v>
      </c>
      <c r="F10" s="2" t="s">
        <v>25</v>
      </c>
      <c r="K10" s="11" t="s">
        <v>23</v>
      </c>
      <c r="L10" s="5" t="s">
        <v>29</v>
      </c>
      <c r="M10" s="5" t="s">
        <v>29</v>
      </c>
      <c r="N10" s="7">
        <v>1000</v>
      </c>
      <c r="O10" s="12" t="s">
        <v>25</v>
      </c>
      <c r="Q10"/>
      <c r="R10"/>
    </row>
    <row r="11" spans="2:18" x14ac:dyDescent="0.25">
      <c r="D11" t="s">
        <v>3</v>
      </c>
      <c r="E11" s="1">
        <f>E8+E9</f>
        <v>11000</v>
      </c>
      <c r="F11" s="2" t="s">
        <v>25</v>
      </c>
      <c r="K11" s="11"/>
      <c r="L11" s="5"/>
      <c r="M11" s="5"/>
      <c r="N11" s="7"/>
      <c r="O11" s="12" t="s">
        <v>25</v>
      </c>
      <c r="Q11"/>
      <c r="R11"/>
    </row>
    <row r="12" spans="2:18" x14ac:dyDescent="0.25">
      <c r="D12" t="s">
        <v>4</v>
      </c>
      <c r="E12" s="1">
        <f>1/((1/E7)+(1/E11))</f>
        <v>450.74106364428951</v>
      </c>
      <c r="F12" s="2" t="s">
        <v>25</v>
      </c>
      <c r="K12" s="11"/>
      <c r="L12" s="5"/>
      <c r="M12" s="5"/>
      <c r="N12" s="9">
        <f>1/((1/N4)+(1/N5)+(1/N6))</f>
        <v>571.42857142857144</v>
      </c>
      <c r="O12" s="12" t="s">
        <v>25</v>
      </c>
      <c r="Q12"/>
      <c r="R12"/>
    </row>
    <row r="13" spans="2:18" x14ac:dyDescent="0.25">
      <c r="D13" t="s">
        <v>5</v>
      </c>
      <c r="E13" s="1">
        <f>E12+E10+E3</f>
        <v>1069.169635072861</v>
      </c>
      <c r="F13" s="2" t="s">
        <v>25</v>
      </c>
      <c r="K13" s="11"/>
      <c r="L13" s="5"/>
      <c r="M13" s="5"/>
      <c r="N13" s="9">
        <f>N10+N9</f>
        <v>11000</v>
      </c>
      <c r="O13" s="12" t="s">
        <v>25</v>
      </c>
      <c r="Q13"/>
      <c r="R13"/>
    </row>
    <row r="14" spans="2:18" x14ac:dyDescent="0.25">
      <c r="D14" t="s">
        <v>6</v>
      </c>
      <c r="E14" s="1">
        <f>B3/E13</f>
        <v>8.4177474787587615E-3</v>
      </c>
      <c r="F14" t="s">
        <v>16</v>
      </c>
      <c r="K14" s="11"/>
      <c r="L14" s="5"/>
      <c r="M14" s="5"/>
      <c r="N14" s="9">
        <f>1/((1/N8)+(1/N13))</f>
        <v>456.43153526970951</v>
      </c>
      <c r="O14" s="12" t="s">
        <v>25</v>
      </c>
      <c r="Q14"/>
      <c r="R14"/>
    </row>
    <row r="15" spans="2:18" x14ac:dyDescent="0.25">
      <c r="D15" t="s">
        <v>10</v>
      </c>
      <c r="E15" s="1">
        <f>G23/E8</f>
        <v>3.7942244520647599E-4</v>
      </c>
      <c r="F15" t="s">
        <v>16</v>
      </c>
      <c r="K15" s="11"/>
      <c r="L15" s="5"/>
      <c r="M15" s="5"/>
      <c r="N15" s="10">
        <f>(N14+N12+N3)</f>
        <v>1073.3146521528265</v>
      </c>
      <c r="O15" s="12" t="s">
        <v>25</v>
      </c>
      <c r="Q15"/>
      <c r="R15"/>
    </row>
    <row r="16" spans="2:18" ht="15.75" thickBot="1" x14ac:dyDescent="0.3">
      <c r="D16" t="s">
        <v>11</v>
      </c>
      <c r="E16" s="1">
        <f>($G$22-$G$23)/E4</f>
        <v>4.8101414164335781E-3</v>
      </c>
      <c r="F16" t="s">
        <v>16</v>
      </c>
      <c r="K16" s="13" t="s">
        <v>31</v>
      </c>
      <c r="L16" s="14"/>
      <c r="M16" s="14"/>
      <c r="N16" s="15">
        <f>(M9+L8+L7+M6+M5+L3+2)</f>
        <v>50</v>
      </c>
      <c r="O16" s="16"/>
      <c r="Q16"/>
      <c r="R16"/>
    </row>
    <row r="17" spans="4:18" x14ac:dyDescent="0.25">
      <c r="D17" t="s">
        <v>12</v>
      </c>
      <c r="E17" s="1">
        <f t="shared" ref="E17:E18" si="0">($G$22-$G$23)/E5</f>
        <v>2.4050707082167891E-3</v>
      </c>
      <c r="F17" t="s">
        <v>16</v>
      </c>
      <c r="N17" s="4"/>
      <c r="O17" s="4"/>
      <c r="Q17"/>
      <c r="R17"/>
    </row>
    <row r="18" spans="4:18" x14ac:dyDescent="0.25">
      <c r="D18" t="s">
        <v>13</v>
      </c>
      <c r="E18" s="1">
        <f t="shared" si="0"/>
        <v>1.2025353541083945E-3</v>
      </c>
      <c r="F18" t="s">
        <v>16</v>
      </c>
      <c r="N18" s="4"/>
      <c r="O18" s="4"/>
      <c r="Q18"/>
      <c r="R18"/>
    </row>
    <row r="19" spans="4:18" x14ac:dyDescent="0.25">
      <c r="D19" t="s">
        <v>24</v>
      </c>
      <c r="E19" s="1">
        <f>E16+E17+E18</f>
        <v>8.4177474787587615E-3</v>
      </c>
      <c r="F19" t="s">
        <v>16</v>
      </c>
      <c r="N19" s="4"/>
      <c r="O19" s="4"/>
      <c r="Q19"/>
      <c r="R19"/>
    </row>
    <row r="21" spans="4:18" x14ac:dyDescent="0.25">
      <c r="E21" t="s">
        <v>14</v>
      </c>
      <c r="G21" t="s">
        <v>15</v>
      </c>
      <c r="M21" s="3"/>
    </row>
    <row r="22" spans="4:18" x14ac:dyDescent="0.25">
      <c r="D22" t="s">
        <v>7</v>
      </c>
      <c r="E22" s="1">
        <f>E14*E3</f>
        <v>0.39563413150166177</v>
      </c>
      <c r="F22" t="s">
        <v>1</v>
      </c>
      <c r="G22">
        <f>9-E22</f>
        <v>8.6043658684983377</v>
      </c>
      <c r="H22" t="s">
        <v>1</v>
      </c>
      <c r="I22" s="1"/>
      <c r="K22" s="1"/>
    </row>
    <row r="23" spans="4:18" x14ac:dyDescent="0.25">
      <c r="D23" t="s">
        <v>8</v>
      </c>
      <c r="E23" s="1">
        <f>E10*E14</f>
        <v>4.8101414164335781</v>
      </c>
      <c r="F23" t="s">
        <v>1</v>
      </c>
      <c r="G23">
        <f>G22-E23</f>
        <v>3.7942244520647597</v>
      </c>
      <c r="H23" t="s">
        <v>1</v>
      </c>
      <c r="I23" s="1"/>
      <c r="K23" s="1"/>
    </row>
    <row r="24" spans="4:18" x14ac:dyDescent="0.25">
      <c r="D24" t="s">
        <v>9</v>
      </c>
      <c r="E24" s="1">
        <f>(E8/E11)*G23</f>
        <v>3.4492949564225088</v>
      </c>
      <c r="F24" t="s">
        <v>1</v>
      </c>
      <c r="G24" s="1">
        <f>G23-E24</f>
        <v>0.34492949564225084</v>
      </c>
      <c r="H24" t="s">
        <v>1</v>
      </c>
      <c r="I24" s="1"/>
      <c r="K24" s="1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2016-01-12T23:44:42Z</dcterms:created>
  <dcterms:modified xsi:type="dcterms:W3CDTF">2016-01-13T02:19:31Z</dcterms:modified>
</cp:coreProperties>
</file>