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gif" ContentType="image/gif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3256" windowHeight="12432" activeTab="1"/>
  </bookViews>
  <sheets>
    <sheet name="Sheet1" sheetId="1" r:id="rId1"/>
    <sheet name="Sheet2" sheetId="2" r:id="rId2"/>
  </sheets>
  <calcPr calcId="125725"/>
</workbook>
</file>

<file path=xl/calcChain.xml><?xml version="1.0" encoding="utf-8"?>
<calcChain xmlns="http://schemas.openxmlformats.org/spreadsheetml/2006/main">
  <c r="C8" i="2"/>
  <c r="C9"/>
  <c r="D12"/>
  <c r="D13"/>
  <c r="D11"/>
  <c r="F28" i="1"/>
  <c r="L26"/>
  <c r="L25"/>
  <c r="L21"/>
  <c r="I13"/>
  <c r="I14" s="1"/>
  <c r="I8"/>
  <c r="I9"/>
  <c r="I7"/>
  <c r="I12"/>
  <c r="N10"/>
  <c r="N12"/>
  <c r="N7"/>
  <c r="N8" s="1"/>
  <c r="D18"/>
  <c r="D16"/>
  <c r="D11"/>
  <c r="D13"/>
  <c r="G7" i="2" l="1"/>
  <c r="L11"/>
  <c r="L16"/>
  <c r="L17" s="1"/>
  <c r="L13"/>
  <c r="L14" s="1"/>
  <c r="L19"/>
  <c r="L20" s="1"/>
  <c r="L7"/>
  <c r="L9"/>
  <c r="H7"/>
  <c r="G9"/>
  <c r="G19"/>
  <c r="G20" s="1"/>
  <c r="H19"/>
  <c r="H20" s="1"/>
  <c r="H13"/>
  <c r="H14" s="1"/>
  <c r="G16"/>
  <c r="G17" s="1"/>
  <c r="H11"/>
  <c r="G11"/>
  <c r="H9"/>
  <c r="H16"/>
  <c r="H17" s="1"/>
  <c r="G13"/>
  <c r="G14" s="1"/>
</calcChain>
</file>

<file path=xl/sharedStrings.xml><?xml version="1.0" encoding="utf-8"?>
<sst xmlns="http://schemas.openxmlformats.org/spreadsheetml/2006/main" count="152" uniqueCount="53">
  <si>
    <t>in</t>
  </si>
  <si>
    <r>
      <t>in</t>
    </r>
    <r>
      <rPr>
        <vertAlign val="superscript"/>
        <sz val="11"/>
        <color theme="1"/>
        <rFont val="Calibri"/>
        <family val="2"/>
        <scheme val="minor"/>
      </rPr>
      <t>3</t>
    </r>
  </si>
  <si>
    <t>cm</t>
  </si>
  <si>
    <r>
      <t>cm</t>
    </r>
    <r>
      <rPr>
        <vertAlign val="superscript"/>
        <sz val="11"/>
        <color theme="1"/>
        <rFont val="Calibri"/>
        <family val="2"/>
        <scheme val="minor"/>
      </rPr>
      <t>3</t>
    </r>
  </si>
  <si>
    <t>ft</t>
  </si>
  <si>
    <t>m</t>
  </si>
  <si>
    <t>Volume</t>
  </si>
  <si>
    <t>L</t>
  </si>
  <si>
    <t>mL</t>
  </si>
  <si>
    <r>
      <t>m</t>
    </r>
    <r>
      <rPr>
        <vertAlign val="superscript"/>
        <sz val="11"/>
        <color theme="1"/>
        <rFont val="Calibri"/>
        <family val="2"/>
        <scheme val="minor"/>
      </rPr>
      <t>3</t>
    </r>
  </si>
  <si>
    <t>qt (U.S)</t>
  </si>
  <si>
    <t>Conversions</t>
  </si>
  <si>
    <t>Gal (U.S)</t>
  </si>
  <si>
    <t>kL</t>
  </si>
  <si>
    <r>
      <t>ft</t>
    </r>
    <r>
      <rPr>
        <vertAlign val="superscript"/>
        <sz val="11"/>
        <color theme="1"/>
        <rFont val="Calibri"/>
        <family val="2"/>
        <scheme val="minor"/>
      </rPr>
      <t>3</t>
    </r>
  </si>
  <si>
    <t>Length</t>
  </si>
  <si>
    <t>Time</t>
  </si>
  <si>
    <t>day</t>
  </si>
  <si>
    <t>s</t>
  </si>
  <si>
    <t>year</t>
  </si>
  <si>
    <t>days</t>
  </si>
  <si>
    <t>years</t>
  </si>
  <si>
    <t>min</t>
  </si>
  <si>
    <t>hr</t>
  </si>
  <si>
    <t>Mass</t>
  </si>
  <si>
    <t>kg</t>
  </si>
  <si>
    <t>slug</t>
  </si>
  <si>
    <t>g</t>
  </si>
  <si>
    <t>mg</t>
  </si>
  <si>
    <t>Force</t>
  </si>
  <si>
    <t>lb</t>
  </si>
  <si>
    <t>N</t>
  </si>
  <si>
    <t>kN</t>
  </si>
  <si>
    <t>mN</t>
  </si>
  <si>
    <t>Conversion</t>
  </si>
  <si>
    <t>Tables</t>
  </si>
  <si>
    <t>mi</t>
  </si>
  <si>
    <t>km</t>
  </si>
  <si>
    <t>yd</t>
  </si>
  <si>
    <t>mm</t>
  </si>
  <si>
    <t>Law of Sine and Cosine</t>
  </si>
  <si>
    <t>A=</t>
  </si>
  <si>
    <t>B=</t>
  </si>
  <si>
    <t>C=</t>
  </si>
  <si>
    <t>c=</t>
  </si>
  <si>
    <t>b=</t>
  </si>
  <si>
    <t>a=</t>
  </si>
  <si>
    <t>Degrees</t>
  </si>
  <si>
    <t>Radians</t>
  </si>
  <si>
    <t>units</t>
  </si>
  <si>
    <t>INPUTS</t>
  </si>
  <si>
    <t>LAW OF SINES</t>
  </si>
  <si>
    <t>LAW OF COSINES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</si>
</sst>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794F"/>
        <bgColor indexed="64"/>
      </patternFill>
    </fill>
    <fill>
      <patternFill patternType="solid">
        <fgColor theme="4" tint="0.39997558519241921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2" borderId="1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0" fontId="0" fillId="2" borderId="6" xfId="0" applyFill="1" applyBorder="1"/>
    <xf numFmtId="0" fontId="0" fillId="2" borderId="8" xfId="0" applyFill="1" applyBorder="1"/>
    <xf numFmtId="0" fontId="0" fillId="3" borderId="1" xfId="0" applyFill="1" applyBorder="1"/>
    <xf numFmtId="0" fontId="0" fillId="3" borderId="3" xfId="0" applyFill="1" applyBorder="1"/>
    <xf numFmtId="0" fontId="0" fillId="3" borderId="2" xfId="0" applyFill="1" applyBorder="1"/>
    <xf numFmtId="0" fontId="0" fillId="3" borderId="4" xfId="0" applyFill="1" applyBorder="1"/>
    <xf numFmtId="0" fontId="0" fillId="3" borderId="5" xfId="0" applyFill="1" applyBorder="1"/>
    <xf numFmtId="0" fontId="0" fillId="3" borderId="0" xfId="0" applyFill="1" applyBorder="1"/>
    <xf numFmtId="0" fontId="0" fillId="3" borderId="6" xfId="0" applyFill="1" applyBorder="1"/>
    <xf numFmtId="0" fontId="0" fillId="3" borderId="8" xfId="0" applyFill="1" applyBorder="1"/>
    <xf numFmtId="0" fontId="0" fillId="3" borderId="7" xfId="0" applyFill="1" applyBorder="1"/>
    <xf numFmtId="0" fontId="0" fillId="4" borderId="1" xfId="0" applyFill="1" applyBorder="1"/>
    <xf numFmtId="0" fontId="0" fillId="4" borderId="3" xfId="0" applyFill="1" applyBorder="1"/>
    <xf numFmtId="0" fontId="0" fillId="4" borderId="2" xfId="0" applyFill="1" applyBorder="1"/>
    <xf numFmtId="0" fontId="0" fillId="4" borderId="4" xfId="0" applyFill="1" applyBorder="1"/>
    <xf numFmtId="0" fontId="0" fillId="4" borderId="5" xfId="0" applyFill="1" applyBorder="1"/>
    <xf numFmtId="0" fontId="0" fillId="4" borderId="0" xfId="0" applyFill="1" applyBorder="1"/>
    <xf numFmtId="0" fontId="0" fillId="4" borderId="8" xfId="0" applyFill="1" applyBorder="1"/>
    <xf numFmtId="0" fontId="0" fillId="4" borderId="6" xfId="0" applyFill="1" applyBorder="1"/>
    <xf numFmtId="0" fontId="0" fillId="4" borderId="7" xfId="0" applyFill="1" applyBorder="1"/>
    <xf numFmtId="0" fontId="3" fillId="5" borderId="1" xfId="0" applyFont="1" applyFill="1" applyBorder="1"/>
    <xf numFmtId="0" fontId="3" fillId="5" borderId="2" xfId="0" applyFont="1" applyFill="1" applyBorder="1"/>
    <xf numFmtId="0" fontId="3" fillId="5" borderId="3" xfId="0" applyFont="1" applyFill="1" applyBorder="1"/>
    <xf numFmtId="0" fontId="0" fillId="6" borderId="1" xfId="0" applyFill="1" applyBorder="1"/>
    <xf numFmtId="0" fontId="0" fillId="6" borderId="2" xfId="0" applyFill="1" applyBorder="1"/>
    <xf numFmtId="0" fontId="0" fillId="6" borderId="3" xfId="0" applyFill="1" applyBorder="1"/>
    <xf numFmtId="0" fontId="0" fillId="6" borderId="4" xfId="0" applyFill="1" applyBorder="1"/>
    <xf numFmtId="0" fontId="0" fillId="6" borderId="0" xfId="0" applyFill="1" applyBorder="1"/>
    <xf numFmtId="0" fontId="0" fillId="6" borderId="5" xfId="0" applyFill="1" applyBorder="1"/>
    <xf numFmtId="0" fontId="0" fillId="6" borderId="6" xfId="0" applyFill="1" applyBorder="1"/>
    <xf numFmtId="0" fontId="0" fillId="6" borderId="7" xfId="0" applyFill="1" applyBorder="1"/>
    <xf numFmtId="0" fontId="0" fillId="6" borderId="8" xfId="0" applyFill="1" applyBorder="1"/>
    <xf numFmtId="0" fontId="4" fillId="0" borderId="0" xfId="0" applyFont="1"/>
    <xf numFmtId="0" fontId="2" fillId="0" borderId="0" xfId="0" applyFont="1"/>
    <xf numFmtId="0" fontId="0" fillId="7" borderId="1" xfId="0" applyFill="1" applyBorder="1"/>
    <xf numFmtId="0" fontId="0" fillId="7" borderId="3" xfId="0" applyFill="1" applyBorder="1"/>
    <xf numFmtId="0" fontId="0" fillId="7" borderId="2" xfId="0" applyFill="1" applyBorder="1"/>
    <xf numFmtId="0" fontId="0" fillId="7" borderId="4" xfId="0" applyFill="1" applyBorder="1"/>
    <xf numFmtId="0" fontId="0" fillId="7" borderId="5" xfId="0" applyFill="1" applyBorder="1"/>
    <xf numFmtId="0" fontId="0" fillId="7" borderId="0" xfId="0" applyFill="1" applyBorder="1"/>
    <xf numFmtId="0" fontId="0" fillId="7" borderId="6" xfId="0" applyFill="1" applyBorder="1"/>
    <xf numFmtId="0" fontId="0" fillId="7" borderId="8" xfId="0" applyFill="1" applyBorder="1"/>
    <xf numFmtId="0" fontId="0" fillId="7" borderId="7" xfId="0" applyFill="1" applyBorder="1"/>
    <xf numFmtId="0" fontId="0" fillId="8" borderId="1" xfId="0" applyFill="1" applyBorder="1"/>
    <xf numFmtId="0" fontId="0" fillId="8" borderId="3" xfId="0" applyFill="1" applyBorder="1"/>
    <xf numFmtId="0" fontId="0" fillId="8" borderId="2" xfId="0" applyFill="1" applyBorder="1"/>
    <xf numFmtId="0" fontId="0" fillId="8" borderId="4" xfId="0" applyFill="1" applyBorder="1"/>
    <xf numFmtId="0" fontId="0" fillId="8" borderId="5" xfId="0" applyFill="1" applyBorder="1"/>
    <xf numFmtId="0" fontId="0" fillId="8" borderId="0" xfId="0" applyFill="1" applyBorder="1"/>
    <xf numFmtId="0" fontId="0" fillId="8" borderId="6" xfId="0" applyFill="1" applyBorder="1"/>
    <xf numFmtId="0" fontId="0" fillId="8" borderId="8" xfId="0" applyFill="1" applyBorder="1"/>
    <xf numFmtId="0" fontId="0" fillId="8" borderId="7" xfId="0" applyFill="1" applyBorder="1"/>
    <xf numFmtId="0" fontId="0" fillId="8" borderId="0" xfId="0" applyFill="1"/>
    <xf numFmtId="0" fontId="0" fillId="4" borderId="12" xfId="0" applyFill="1" applyBorder="1"/>
    <xf numFmtId="0" fontId="0" fillId="4" borderId="13" xfId="0" applyFill="1" applyBorder="1"/>
    <xf numFmtId="0" fontId="0" fillId="4" borderId="14" xfId="0" applyFill="1" applyBorder="1"/>
    <xf numFmtId="0" fontId="0" fillId="5" borderId="9" xfId="0" applyFill="1" applyBorder="1"/>
    <xf numFmtId="0" fontId="0" fillId="5" borderId="10" xfId="0" applyFill="1" applyBorder="1"/>
    <xf numFmtId="0" fontId="0" fillId="5" borderId="11" xfId="0" applyFill="1" applyBorder="1"/>
    <xf numFmtId="0" fontId="0" fillId="3" borderId="12" xfId="0" applyFill="1" applyBorder="1"/>
    <xf numFmtId="0" fontId="0" fillId="3" borderId="13" xfId="0" applyFill="1" applyBorder="1"/>
    <xf numFmtId="0" fontId="0" fillId="3" borderId="14" xfId="0" applyFill="1" applyBorder="1"/>
    <xf numFmtId="0" fontId="0" fillId="2" borderId="12" xfId="0" applyFill="1" applyBorder="1"/>
    <xf numFmtId="0" fontId="0" fillId="2" borderId="13" xfId="0" applyFill="1" applyBorder="1"/>
    <xf numFmtId="0" fontId="0" fillId="2" borderId="14" xfId="0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794F"/>
      <color rgb="FFFFFF99"/>
      <color rgb="FFFF4D15"/>
      <color rgb="FFCC3300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114300</xdr:colOff>
      <xdr:row>0</xdr:row>
      <xdr:rowOff>243840</xdr:rowOff>
    </xdr:from>
    <xdr:to>
      <xdr:col>15</xdr:col>
      <xdr:colOff>373380</xdr:colOff>
      <xdr:row>5</xdr:row>
      <xdr:rowOff>22860</xdr:rowOff>
    </xdr:to>
    <xdr:pic>
      <xdr:nvPicPr>
        <xdr:cNvPr id="2049" name="Picture 1" descr="The the Law of Cosines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210300" y="243840"/>
          <a:ext cx="3581400" cy="88392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O34"/>
  <sheetViews>
    <sheetView workbookViewId="0">
      <selection activeCell="P19" sqref="P19"/>
    </sheetView>
  </sheetViews>
  <sheetFormatPr defaultRowHeight="14.4"/>
  <cols>
    <col min="5" max="5" width="8.88671875" customWidth="1"/>
    <col min="9" max="9" width="9" bestFit="1" customWidth="1"/>
    <col min="14" max="14" width="8.88671875" customWidth="1"/>
  </cols>
  <sheetData>
    <row r="2" spans="2:15" ht="28.8">
      <c r="G2" s="37" t="s">
        <v>34</v>
      </c>
      <c r="H2" s="37"/>
      <c r="I2" s="38"/>
      <c r="J2" s="37" t="s">
        <v>35</v>
      </c>
      <c r="K2" s="38"/>
    </row>
    <row r="4" spans="2:15" ht="15" thickBot="1"/>
    <row r="5" spans="2:15" ht="15" thickBot="1">
      <c r="B5" s="25"/>
      <c r="C5" s="26" t="s">
        <v>6</v>
      </c>
      <c r="D5" s="26" t="s">
        <v>11</v>
      </c>
      <c r="E5" s="27"/>
      <c r="G5" s="25"/>
      <c r="H5" s="26" t="s">
        <v>24</v>
      </c>
      <c r="I5" s="26" t="s">
        <v>11</v>
      </c>
      <c r="J5" s="27"/>
      <c r="L5" s="25"/>
      <c r="M5" s="26" t="s">
        <v>16</v>
      </c>
      <c r="N5" s="26" t="s">
        <v>11</v>
      </c>
      <c r="O5" s="27"/>
    </row>
    <row r="6" spans="2:15">
      <c r="B6" s="16">
        <v>1</v>
      </c>
      <c r="C6" s="17" t="s">
        <v>7</v>
      </c>
      <c r="D6" s="18">
        <v>1000</v>
      </c>
      <c r="E6" s="17" t="s">
        <v>8</v>
      </c>
      <c r="G6" s="7">
        <v>1</v>
      </c>
      <c r="H6" s="8" t="s">
        <v>25</v>
      </c>
      <c r="I6" s="9">
        <v>6.8519999999999998E-2</v>
      </c>
      <c r="J6" s="8" t="s">
        <v>26</v>
      </c>
      <c r="L6" s="28">
        <v>1</v>
      </c>
      <c r="M6" s="30" t="s">
        <v>22</v>
      </c>
      <c r="N6" s="29">
        <v>60</v>
      </c>
      <c r="O6" s="30" t="s">
        <v>18</v>
      </c>
    </row>
    <row r="7" spans="2:15">
      <c r="B7" s="19">
        <v>1</v>
      </c>
      <c r="C7" s="20" t="s">
        <v>7</v>
      </c>
      <c r="D7" s="21">
        <v>1E-3</v>
      </c>
      <c r="E7" s="20" t="s">
        <v>13</v>
      </c>
      <c r="G7" s="10">
        <v>1</v>
      </c>
      <c r="H7" s="11" t="s">
        <v>25</v>
      </c>
      <c r="I7" s="12">
        <f>1000</f>
        <v>1000</v>
      </c>
      <c r="J7" s="11" t="s">
        <v>27</v>
      </c>
      <c r="L7" s="31">
        <v>1</v>
      </c>
      <c r="M7" s="33" t="s">
        <v>17</v>
      </c>
      <c r="N7" s="32">
        <f>8.64*10^4</f>
        <v>86400</v>
      </c>
      <c r="O7" s="33" t="s">
        <v>18</v>
      </c>
    </row>
    <row r="8" spans="2:15" ht="16.2">
      <c r="B8" s="19">
        <v>1</v>
      </c>
      <c r="C8" s="20" t="s">
        <v>7</v>
      </c>
      <c r="D8" s="21">
        <v>1000</v>
      </c>
      <c r="E8" s="20" t="s">
        <v>3</v>
      </c>
      <c r="G8" s="10">
        <v>1</v>
      </c>
      <c r="H8" s="11" t="s">
        <v>25</v>
      </c>
      <c r="I8" s="12">
        <f>I7^2</f>
        <v>1000000</v>
      </c>
      <c r="J8" s="11" t="s">
        <v>28</v>
      </c>
      <c r="L8" s="31">
        <v>1</v>
      </c>
      <c r="M8" s="33" t="s">
        <v>17</v>
      </c>
      <c r="N8" s="32">
        <f>N7/N6</f>
        <v>1440</v>
      </c>
      <c r="O8" s="33" t="s">
        <v>22</v>
      </c>
    </row>
    <row r="9" spans="2:15" ht="16.2">
      <c r="B9" s="19">
        <v>1</v>
      </c>
      <c r="C9" s="20" t="s">
        <v>7</v>
      </c>
      <c r="D9" s="21">
        <v>1E-3</v>
      </c>
      <c r="E9" s="20" t="s">
        <v>9</v>
      </c>
      <c r="G9" s="10">
        <v>1</v>
      </c>
      <c r="H9" s="11" t="s">
        <v>28</v>
      </c>
      <c r="I9" s="12">
        <f>1/1000^2</f>
        <v>9.9999999999999995E-7</v>
      </c>
      <c r="J9" s="11" t="s">
        <v>25</v>
      </c>
      <c r="L9" s="31">
        <v>1</v>
      </c>
      <c r="M9" s="33" t="s">
        <v>17</v>
      </c>
      <c r="N9" s="32">
        <v>24</v>
      </c>
      <c r="O9" s="33" t="s">
        <v>23</v>
      </c>
    </row>
    <row r="10" spans="2:15" ht="16.2">
      <c r="B10" s="19">
        <v>1</v>
      </c>
      <c r="C10" s="20" t="s">
        <v>7</v>
      </c>
      <c r="D10" s="21">
        <v>61.02</v>
      </c>
      <c r="E10" s="20" t="s">
        <v>1</v>
      </c>
      <c r="G10" s="10">
        <v>1</v>
      </c>
      <c r="H10" s="11" t="s">
        <v>28</v>
      </c>
      <c r="I10" s="12">
        <v>1E-3</v>
      </c>
      <c r="J10" s="11" t="s">
        <v>27</v>
      </c>
      <c r="L10" s="31">
        <v>1</v>
      </c>
      <c r="M10" s="33" t="s">
        <v>17</v>
      </c>
      <c r="N10" s="32">
        <f>1/N11</f>
        <v>2.7379107550610281E-3</v>
      </c>
      <c r="O10" s="33" t="s">
        <v>21</v>
      </c>
    </row>
    <row r="11" spans="2:15" ht="16.8" thickBot="1">
      <c r="B11" s="19">
        <v>1</v>
      </c>
      <c r="C11" s="20" t="s">
        <v>7</v>
      </c>
      <c r="D11" s="21">
        <f>D10/12^3</f>
        <v>3.5312500000000004E-2</v>
      </c>
      <c r="E11" s="20" t="s">
        <v>14</v>
      </c>
      <c r="G11" s="13">
        <v>1</v>
      </c>
      <c r="H11" s="14" t="s">
        <v>27</v>
      </c>
      <c r="I11" s="15">
        <v>1E-3</v>
      </c>
      <c r="J11" s="14" t="s">
        <v>25</v>
      </c>
      <c r="L11" s="31">
        <v>1</v>
      </c>
      <c r="M11" s="33" t="s">
        <v>19</v>
      </c>
      <c r="N11" s="32">
        <v>365.24200000000002</v>
      </c>
      <c r="O11" s="33" t="s">
        <v>20</v>
      </c>
    </row>
    <row r="12" spans="2:15" ht="15" thickBot="1">
      <c r="B12" s="19">
        <v>1</v>
      </c>
      <c r="C12" s="20" t="s">
        <v>7</v>
      </c>
      <c r="D12" s="21">
        <v>1.0569999999999999</v>
      </c>
      <c r="E12" s="20" t="s">
        <v>10</v>
      </c>
      <c r="G12" s="10">
        <v>1</v>
      </c>
      <c r="H12" s="11" t="s">
        <v>26</v>
      </c>
      <c r="I12" s="12">
        <f>1/I6</f>
        <v>14.594279042615295</v>
      </c>
      <c r="J12" s="11" t="s">
        <v>25</v>
      </c>
      <c r="L12" s="34">
        <v>1</v>
      </c>
      <c r="M12" s="36" t="s">
        <v>19</v>
      </c>
      <c r="N12" s="35">
        <f>3.156*10^7</f>
        <v>31560000</v>
      </c>
      <c r="O12" s="36" t="s">
        <v>18</v>
      </c>
    </row>
    <row r="13" spans="2:15" ht="15" thickBot="1">
      <c r="B13" s="23">
        <v>1</v>
      </c>
      <c r="C13" s="22" t="s">
        <v>7</v>
      </c>
      <c r="D13" s="24">
        <f>1/D17</f>
        <v>0.26420079260237778</v>
      </c>
      <c r="E13" s="22" t="s">
        <v>12</v>
      </c>
      <c r="G13" s="10">
        <v>1</v>
      </c>
      <c r="H13" s="11" t="s">
        <v>26</v>
      </c>
      <c r="I13" s="12">
        <f>I12*1000</f>
        <v>14594.279042615295</v>
      </c>
      <c r="J13" s="11" t="s">
        <v>27</v>
      </c>
    </row>
    <row r="14" spans="2:15" ht="15" thickBot="1">
      <c r="B14" s="16">
        <v>1</v>
      </c>
      <c r="C14" s="17" t="s">
        <v>12</v>
      </c>
      <c r="D14" s="18">
        <v>4</v>
      </c>
      <c r="E14" s="17" t="s">
        <v>10</v>
      </c>
      <c r="G14" s="13">
        <v>1</v>
      </c>
      <c r="H14" s="14" t="s">
        <v>26</v>
      </c>
      <c r="I14" s="15">
        <f>I13*1000</f>
        <v>14594279.042615294</v>
      </c>
      <c r="J14" s="14" t="s">
        <v>28</v>
      </c>
    </row>
    <row r="15" spans="2:15" ht="16.2">
      <c r="B15" s="19">
        <v>1</v>
      </c>
      <c r="C15" s="20" t="s">
        <v>12</v>
      </c>
      <c r="D15" s="21">
        <v>231</v>
      </c>
      <c r="E15" s="20" t="s">
        <v>1</v>
      </c>
    </row>
    <row r="16" spans="2:15">
      <c r="B16" s="19">
        <v>1</v>
      </c>
      <c r="C16" s="20" t="s">
        <v>12</v>
      </c>
      <c r="D16" s="21">
        <f>D17*1000</f>
        <v>3785</v>
      </c>
      <c r="E16" s="20" t="s">
        <v>8</v>
      </c>
    </row>
    <row r="17" spans="2:13">
      <c r="B17" s="19">
        <v>1</v>
      </c>
      <c r="C17" s="20" t="s">
        <v>12</v>
      </c>
      <c r="D17" s="21">
        <v>3.7850000000000001</v>
      </c>
      <c r="E17" s="20" t="s">
        <v>7</v>
      </c>
    </row>
    <row r="18" spans="2:13" ht="15" thickBot="1">
      <c r="B18" s="23">
        <v>1</v>
      </c>
      <c r="C18" s="22" t="s">
        <v>12</v>
      </c>
      <c r="D18" s="24">
        <f>D17/1000</f>
        <v>3.7850000000000002E-3</v>
      </c>
      <c r="E18" s="22" t="s">
        <v>13</v>
      </c>
    </row>
    <row r="19" spans="2:13" ht="15" thickBot="1"/>
    <row r="20" spans="2:13" ht="15" thickBot="1">
      <c r="D20" s="25"/>
      <c r="E20" s="26" t="s">
        <v>15</v>
      </c>
      <c r="F20" s="26" t="s">
        <v>11</v>
      </c>
      <c r="G20" s="27"/>
      <c r="J20" s="25"/>
      <c r="K20" s="26" t="s">
        <v>29</v>
      </c>
      <c r="L20" s="26" t="s">
        <v>11</v>
      </c>
      <c r="M20" s="27"/>
    </row>
    <row r="21" spans="2:13">
      <c r="D21" s="48">
        <v>1</v>
      </c>
      <c r="E21" s="49" t="s">
        <v>0</v>
      </c>
      <c r="F21" s="50">
        <v>2.54</v>
      </c>
      <c r="G21" s="49" t="s">
        <v>2</v>
      </c>
      <c r="J21" s="39">
        <v>1</v>
      </c>
      <c r="K21" s="40" t="s">
        <v>31</v>
      </c>
      <c r="L21" s="41">
        <f>1/1000</f>
        <v>1E-3</v>
      </c>
      <c r="M21" s="40" t="s">
        <v>32</v>
      </c>
    </row>
    <row r="22" spans="2:13">
      <c r="D22" s="51">
        <v>1</v>
      </c>
      <c r="E22" s="52" t="s">
        <v>4</v>
      </c>
      <c r="F22" s="53">
        <v>30.48</v>
      </c>
      <c r="G22" s="52" t="s">
        <v>2</v>
      </c>
      <c r="J22" s="42">
        <v>1</v>
      </c>
      <c r="K22" s="43" t="s">
        <v>31</v>
      </c>
      <c r="L22" s="44">
        <v>1000</v>
      </c>
      <c r="M22" s="43" t="s">
        <v>33</v>
      </c>
    </row>
    <row r="23" spans="2:13" ht="15" thickBot="1">
      <c r="D23" s="51">
        <v>1</v>
      </c>
      <c r="E23" s="52" t="s">
        <v>4</v>
      </c>
      <c r="F23" s="53">
        <v>12</v>
      </c>
      <c r="G23" s="52" t="s">
        <v>0</v>
      </c>
      <c r="J23" s="45">
        <v>1</v>
      </c>
      <c r="K23" s="46" t="s">
        <v>31</v>
      </c>
      <c r="L23" s="47">
        <v>0.22248000000000001</v>
      </c>
      <c r="M23" s="46" t="s">
        <v>30</v>
      </c>
    </row>
    <row r="24" spans="2:13">
      <c r="D24" s="51">
        <v>1</v>
      </c>
      <c r="E24" s="52" t="s">
        <v>38</v>
      </c>
      <c r="F24" s="53">
        <v>3</v>
      </c>
      <c r="G24" s="52" t="s">
        <v>4</v>
      </c>
      <c r="J24" s="42">
        <v>1</v>
      </c>
      <c r="K24" s="43" t="s">
        <v>30</v>
      </c>
      <c r="L24" s="44">
        <v>4.4482200000000001</v>
      </c>
      <c r="M24" s="43" t="s">
        <v>31</v>
      </c>
    </row>
    <row r="25" spans="2:13">
      <c r="D25" s="51">
        <v>1</v>
      </c>
      <c r="E25" s="52" t="s">
        <v>36</v>
      </c>
      <c r="F25" s="53">
        <v>5280</v>
      </c>
      <c r="G25" s="52" t="s">
        <v>4</v>
      </c>
      <c r="J25" s="42">
        <v>1</v>
      </c>
      <c r="K25" s="43" t="s">
        <v>30</v>
      </c>
      <c r="L25" s="44">
        <f>L24/1000</f>
        <v>4.4482200000000001E-3</v>
      </c>
      <c r="M25" s="43" t="s">
        <v>32</v>
      </c>
    </row>
    <row r="26" spans="2:13" ht="15" thickBot="1">
      <c r="D26" s="54">
        <v>1</v>
      </c>
      <c r="E26" s="55" t="s">
        <v>36</v>
      </c>
      <c r="F26" s="56">
        <v>1.609</v>
      </c>
      <c r="G26" s="55" t="s">
        <v>37</v>
      </c>
      <c r="J26" s="45">
        <v>1</v>
      </c>
      <c r="K26" s="46" t="s">
        <v>30</v>
      </c>
      <c r="L26" s="47">
        <f>L24*1000</f>
        <v>4448.22</v>
      </c>
      <c r="M26" s="46" t="s">
        <v>33</v>
      </c>
    </row>
    <row r="27" spans="2:13">
      <c r="D27" s="51">
        <v>1</v>
      </c>
      <c r="E27" s="52" t="s">
        <v>2</v>
      </c>
      <c r="F27" s="53">
        <v>0.39369999999999999</v>
      </c>
      <c r="G27" s="52" t="s">
        <v>0</v>
      </c>
    </row>
    <row r="28" spans="2:13">
      <c r="D28" s="51">
        <v>1</v>
      </c>
      <c r="E28" s="52" t="s">
        <v>2</v>
      </c>
      <c r="F28" s="57">
        <f>1/1000</f>
        <v>1E-3</v>
      </c>
      <c r="G28" s="52" t="s">
        <v>5</v>
      </c>
    </row>
    <row r="29" spans="2:13">
      <c r="D29" s="51">
        <v>1</v>
      </c>
      <c r="E29" s="52" t="s">
        <v>2</v>
      </c>
      <c r="F29" s="53">
        <v>1000</v>
      </c>
      <c r="G29" s="52" t="s">
        <v>39</v>
      </c>
    </row>
    <row r="30" spans="2:13">
      <c r="D30" s="51">
        <v>1</v>
      </c>
      <c r="E30" s="52" t="s">
        <v>5</v>
      </c>
      <c r="F30" s="53">
        <v>39.369999999999997</v>
      </c>
      <c r="G30" s="52" t="s">
        <v>0</v>
      </c>
    </row>
    <row r="31" spans="2:13">
      <c r="D31" s="51">
        <v>1</v>
      </c>
      <c r="E31" s="52" t="s">
        <v>5</v>
      </c>
      <c r="F31" s="53">
        <v>1000</v>
      </c>
      <c r="G31" s="52" t="s">
        <v>2</v>
      </c>
    </row>
    <row r="32" spans="2:13">
      <c r="D32" s="51">
        <v>1</v>
      </c>
      <c r="E32" s="52" t="s">
        <v>5</v>
      </c>
      <c r="F32" s="53">
        <v>1E-3</v>
      </c>
      <c r="G32" s="52" t="s">
        <v>37</v>
      </c>
    </row>
    <row r="33" spans="4:7">
      <c r="D33" s="51">
        <v>1</v>
      </c>
      <c r="E33" s="52" t="s">
        <v>5</v>
      </c>
      <c r="F33" s="53">
        <v>3.2810000000000001</v>
      </c>
      <c r="G33" s="52" t="s">
        <v>4</v>
      </c>
    </row>
    <row r="34" spans="4:7" ht="15" thickBot="1">
      <c r="D34" s="54">
        <v>1</v>
      </c>
      <c r="E34" s="55" t="s">
        <v>37</v>
      </c>
      <c r="F34" s="56">
        <v>0.62139999999999995</v>
      </c>
      <c r="G34" s="55" t="s">
        <v>36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1:M20"/>
  <sheetViews>
    <sheetView tabSelected="1" workbookViewId="0">
      <selection activeCell="P11" sqref="P11"/>
    </sheetView>
  </sheetViews>
  <sheetFormatPr defaultRowHeight="14.4"/>
  <cols>
    <col min="7" max="7" width="8.88671875" customWidth="1"/>
    <col min="12" max="12" width="12.88671875" customWidth="1"/>
  </cols>
  <sheetData>
    <row r="1" spans="2:13" ht="28.8">
      <c r="G1" s="37" t="s">
        <v>40</v>
      </c>
      <c r="H1" s="37"/>
      <c r="I1" s="38"/>
    </row>
    <row r="5" spans="2:13" ht="15" thickBot="1"/>
    <row r="6" spans="2:13" ht="15" thickBot="1">
      <c r="B6" s="61"/>
      <c r="C6" s="62" t="s">
        <v>50</v>
      </c>
      <c r="D6" s="63"/>
      <c r="F6" s="61"/>
      <c r="G6" s="62" t="s">
        <v>51</v>
      </c>
      <c r="H6" s="62"/>
      <c r="I6" s="63"/>
      <c r="K6" s="61"/>
      <c r="L6" s="62" t="s">
        <v>52</v>
      </c>
      <c r="M6" s="63"/>
    </row>
    <row r="7" spans="2:13">
      <c r="B7" s="16" t="s">
        <v>46</v>
      </c>
      <c r="C7" s="58">
        <v>1</v>
      </c>
      <c r="D7" s="58"/>
      <c r="F7" s="64" t="s">
        <v>46</v>
      </c>
      <c r="G7" s="9">
        <f>(SIN(D11)*C8)/SIN(D12)</f>
        <v>1</v>
      </c>
      <c r="H7" s="8">
        <f>(SIN(D11)*C9)/SIN(D13)</f>
        <v>1</v>
      </c>
      <c r="I7" s="8" t="s">
        <v>49</v>
      </c>
      <c r="K7" s="1" t="s">
        <v>46</v>
      </c>
      <c r="L7" s="67">
        <f>SQRT((C9^2+C8^2-(2*C8*C9*COS(D11))))</f>
        <v>1</v>
      </c>
      <c r="M7" s="2" t="s">
        <v>49</v>
      </c>
    </row>
    <row r="8" spans="2:13">
      <c r="B8" s="19" t="s">
        <v>45</v>
      </c>
      <c r="C8" s="59">
        <f>1</f>
        <v>1</v>
      </c>
      <c r="D8" s="59"/>
      <c r="F8" s="65"/>
      <c r="G8" s="12"/>
      <c r="H8" s="11"/>
      <c r="I8" s="11"/>
      <c r="K8" s="3"/>
      <c r="L8" s="68"/>
      <c r="M8" s="4"/>
    </row>
    <row r="9" spans="2:13" ht="15" thickBot="1">
      <c r="B9" s="23" t="s">
        <v>44</v>
      </c>
      <c r="C9" s="60">
        <f>SQRT(2)</f>
        <v>1.4142135623730951</v>
      </c>
      <c r="D9" s="60"/>
      <c r="F9" s="65" t="s">
        <v>45</v>
      </c>
      <c r="G9" s="12">
        <f>SIN(D12)*C7/SIN(D11)</f>
        <v>1</v>
      </c>
      <c r="H9" s="11">
        <f>SIN(D12)*C9/SIN(D13)</f>
        <v>1</v>
      </c>
      <c r="I9" s="11" t="s">
        <v>49</v>
      </c>
      <c r="K9" s="3" t="s">
        <v>45</v>
      </c>
      <c r="L9" s="68">
        <f>SQRT((C7^2+C9^2-(2*C7*C9*COS(D12))))</f>
        <v>1</v>
      </c>
      <c r="M9" s="4" t="s">
        <v>49</v>
      </c>
    </row>
    <row r="10" spans="2:13">
      <c r="B10" s="19"/>
      <c r="C10" s="59" t="s">
        <v>47</v>
      </c>
      <c r="D10" s="59" t="s">
        <v>48</v>
      </c>
      <c r="F10" s="65"/>
      <c r="G10" s="12"/>
      <c r="H10" s="11"/>
      <c r="I10" s="11"/>
      <c r="K10" s="3"/>
      <c r="L10" s="68"/>
      <c r="M10" s="4"/>
    </row>
    <row r="11" spans="2:13" ht="15" thickBot="1">
      <c r="B11" s="19" t="s">
        <v>41</v>
      </c>
      <c r="C11" s="59">
        <v>45</v>
      </c>
      <c r="D11" s="59">
        <f>RADIANS(C11)</f>
        <v>0.78539816339744828</v>
      </c>
      <c r="F11" s="65" t="s">
        <v>44</v>
      </c>
      <c r="G11" s="12">
        <f>SIN(D13)*C7/SIN(D11)</f>
        <v>1.4142135623730951</v>
      </c>
      <c r="H11" s="11">
        <f>SIN(D13)*C8/SIN(D12)</f>
        <v>1.4142135623730951</v>
      </c>
      <c r="I11" s="11" t="s">
        <v>49</v>
      </c>
      <c r="K11" s="5" t="s">
        <v>44</v>
      </c>
      <c r="L11" s="69">
        <f>SQRT((C7^2)+C8^2-(2*C7*C8*COS(D13)))</f>
        <v>1.4142135623730949</v>
      </c>
      <c r="M11" s="6" t="s">
        <v>49</v>
      </c>
    </row>
    <row r="12" spans="2:13">
      <c r="B12" s="19" t="s">
        <v>42</v>
      </c>
      <c r="C12" s="59">
        <v>45</v>
      </c>
      <c r="D12" s="59">
        <f>RADIANS(C12)</f>
        <v>0.78539816339744828</v>
      </c>
      <c r="F12" s="64"/>
      <c r="G12" s="9"/>
      <c r="H12" s="8"/>
      <c r="I12" s="8"/>
      <c r="K12" s="1"/>
      <c r="L12" s="67"/>
      <c r="M12" s="2"/>
    </row>
    <row r="13" spans="2:13" ht="15" thickBot="1">
      <c r="B13" s="23" t="s">
        <v>43</v>
      </c>
      <c r="C13" s="60">
        <v>90</v>
      </c>
      <c r="D13" s="60">
        <f>RADIANS(C13)</f>
        <v>1.5707963267948966</v>
      </c>
      <c r="F13" s="65" t="s">
        <v>41</v>
      </c>
      <c r="G13" s="12">
        <f>ASIN(C7*SIN(D12)/C8)</f>
        <v>0.78539816339744828</v>
      </c>
      <c r="H13" s="11">
        <f>ASIN(C7*SIN(D13)/C9)</f>
        <v>0.78539816339744828</v>
      </c>
      <c r="I13" s="11" t="s">
        <v>48</v>
      </c>
      <c r="K13" s="3" t="s">
        <v>41</v>
      </c>
      <c r="L13" s="68">
        <f>ACOS((C7^2-C8^2-C9^2)/(-2*C8*C9))</f>
        <v>0.78539816339744806</v>
      </c>
      <c r="M13" s="4" t="s">
        <v>48</v>
      </c>
    </row>
    <row r="14" spans="2:13" ht="15" thickBot="1">
      <c r="F14" s="66"/>
      <c r="G14" s="15">
        <f>DEGREES(G13)</f>
        <v>45</v>
      </c>
      <c r="H14" s="14">
        <f>DEGREES(H13)</f>
        <v>45</v>
      </c>
      <c r="I14" s="14" t="s">
        <v>47</v>
      </c>
      <c r="K14" s="5"/>
      <c r="L14" s="69">
        <f>DEGREES(L13)</f>
        <v>44.999999999999986</v>
      </c>
      <c r="M14" s="6" t="s">
        <v>47</v>
      </c>
    </row>
    <row r="15" spans="2:13">
      <c r="F15" s="64"/>
      <c r="G15" s="9"/>
      <c r="H15" s="8"/>
      <c r="I15" s="8"/>
      <c r="K15" s="1"/>
      <c r="L15" s="67"/>
      <c r="M15" s="2"/>
    </row>
    <row r="16" spans="2:13">
      <c r="F16" s="65" t="s">
        <v>42</v>
      </c>
      <c r="G16" s="12">
        <f>ASIN(C8*SIN(D11)/C7)</f>
        <v>0.78539816339744828</v>
      </c>
      <c r="H16" s="11">
        <f>ASIN(C8*SIN(D13)/C9)</f>
        <v>0.78539816339744828</v>
      </c>
      <c r="I16" s="11" t="s">
        <v>48</v>
      </c>
      <c r="K16" s="3" t="s">
        <v>42</v>
      </c>
      <c r="L16" s="68">
        <f>ACOS((C8^2-C7^2-C9^2)/(-2*C7*C9))</f>
        <v>0.78539816339744806</v>
      </c>
      <c r="M16" s="4" t="s">
        <v>48</v>
      </c>
    </row>
    <row r="17" spans="6:13" ht="15" thickBot="1">
      <c r="F17" s="66"/>
      <c r="G17" s="15">
        <f>DEGREES(G16)</f>
        <v>45</v>
      </c>
      <c r="H17" s="14">
        <f>DEGREES(H16)</f>
        <v>45</v>
      </c>
      <c r="I17" s="14" t="s">
        <v>47</v>
      </c>
      <c r="K17" s="5"/>
      <c r="L17" s="69">
        <f>DEGREES(L16)</f>
        <v>44.999999999999986</v>
      </c>
      <c r="M17" s="6" t="s">
        <v>47</v>
      </c>
    </row>
    <row r="18" spans="6:13">
      <c r="F18" s="65"/>
      <c r="G18" s="12"/>
      <c r="H18" s="11"/>
      <c r="I18" s="11"/>
      <c r="K18" s="3"/>
      <c r="L18" s="68"/>
      <c r="M18" s="4"/>
    </row>
    <row r="19" spans="6:13">
      <c r="F19" s="65" t="s">
        <v>43</v>
      </c>
      <c r="G19" s="12">
        <f>ASIN(C9*SIN(D11)/C7)</f>
        <v>1.5707963267948966</v>
      </c>
      <c r="H19" s="11">
        <f>ASIN(C9*SIN(D12)/C8)</f>
        <v>1.5707963267948966</v>
      </c>
      <c r="I19" s="11" t="s">
        <v>48</v>
      </c>
      <c r="K19" s="3" t="s">
        <v>43</v>
      </c>
      <c r="L19" s="68">
        <f>ACOS((C9^2-C7^2-C8^2)/(-2*C7*C8))</f>
        <v>1.5707963267948968</v>
      </c>
      <c r="M19" s="4" t="s">
        <v>48</v>
      </c>
    </row>
    <row r="20" spans="6:13" ht="15" thickBot="1">
      <c r="F20" s="66"/>
      <c r="G20" s="15">
        <f>DEGREES(G19)</f>
        <v>90</v>
      </c>
      <c r="H20" s="14">
        <f>DEGREES(H19)</f>
        <v>90</v>
      </c>
      <c r="I20" s="14" t="s">
        <v>47</v>
      </c>
      <c r="K20" s="5"/>
      <c r="L20" s="69">
        <f>DEGREES(L19)</f>
        <v>90.000000000000014</v>
      </c>
      <c r="M20" s="6" t="s">
        <v>47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Dakota H Johnson</dc:creator>
  <cp:lastModifiedBy>Dakota Johnson</cp:lastModifiedBy>
  <dcterms:created xsi:type="dcterms:W3CDTF">2014-09-02T22:25:30Z</dcterms:created>
  <dcterms:modified xsi:type="dcterms:W3CDTF">2014-09-09T18:38:18Z</dcterms:modified>
</cp:coreProperties>
</file>