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9" i="1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M11"/>
  <c r="L11"/>
  <c r="M10"/>
  <c r="L10"/>
  <c r="L9"/>
  <c r="M9" s="1"/>
  <c r="L8"/>
  <c r="M8" s="1"/>
  <c r="E8"/>
  <c r="C8"/>
  <c r="B8"/>
  <c r="L7"/>
  <c r="M7" s="1"/>
  <c r="H4"/>
  <c r="H3"/>
  <c r="D8" s="1"/>
  <c r="I14" i="2"/>
  <c r="I15"/>
  <c r="I16"/>
  <c r="I17"/>
  <c r="I18"/>
  <c r="I19"/>
  <c r="I20"/>
  <c r="I21"/>
  <c r="I22"/>
  <c r="I23"/>
  <c r="I24"/>
  <c r="I25"/>
  <c r="I13"/>
  <c r="H13"/>
  <c r="H14"/>
  <c r="H15"/>
  <c r="H16"/>
  <c r="H17"/>
  <c r="H18"/>
  <c r="H19"/>
  <c r="H20"/>
  <c r="H21"/>
  <c r="H22"/>
  <c r="H23"/>
  <c r="H24"/>
  <c r="H25"/>
  <c r="A14"/>
  <c r="A15"/>
  <c r="A16"/>
  <c r="A17"/>
  <c r="A18"/>
  <c r="A19"/>
  <c r="A20"/>
  <c r="A21"/>
  <c r="A22"/>
  <c r="A23"/>
  <c r="A24"/>
  <c r="A25"/>
  <c r="A13"/>
  <c r="G14"/>
  <c r="G15"/>
  <c r="G16"/>
  <c r="G17"/>
  <c r="G18"/>
  <c r="G19"/>
  <c r="G20"/>
  <c r="G21"/>
  <c r="G22"/>
  <c r="G23"/>
  <c r="G24"/>
  <c r="G25"/>
  <c r="G13"/>
  <c r="C14"/>
  <c r="C15"/>
  <c r="C16"/>
  <c r="C17"/>
  <c r="C18"/>
  <c r="C19"/>
  <c r="C20"/>
  <c r="C21"/>
  <c r="C22"/>
  <c r="C23"/>
  <c r="C24"/>
  <c r="C25"/>
  <c r="C13"/>
  <c r="E14"/>
  <c r="E15"/>
  <c r="E16"/>
  <c r="E17"/>
  <c r="E18"/>
  <c r="E19"/>
  <c r="E20"/>
  <c r="E21"/>
  <c r="E22"/>
  <c r="E23"/>
  <c r="E24"/>
  <c r="E25"/>
  <c r="E13"/>
  <c r="M8"/>
  <c r="M9"/>
  <c r="M10"/>
  <c r="M11"/>
  <c r="M12"/>
  <c r="M13"/>
  <c r="M14"/>
  <c r="M15"/>
  <c r="M16"/>
  <c r="M17"/>
  <c r="M18"/>
  <c r="M19"/>
  <c r="M7"/>
  <c r="L8"/>
  <c r="L9"/>
  <c r="L10"/>
  <c r="L11"/>
  <c r="L12"/>
  <c r="L13"/>
  <c r="L14"/>
  <c r="L15"/>
  <c r="L16"/>
  <c r="L17"/>
  <c r="L18"/>
  <c r="L19"/>
  <c r="L7"/>
  <c r="E8"/>
  <c r="D8"/>
  <c r="B8"/>
  <c r="C8" s="1"/>
  <c r="H4"/>
  <c r="H3"/>
  <c r="E23" i="1" l="1"/>
  <c r="C23" s="1"/>
  <c r="E22"/>
  <c r="C22" s="1"/>
  <c r="A22" s="1"/>
  <c r="I22" s="1"/>
  <c r="E21"/>
  <c r="C21" s="1"/>
  <c r="A21" s="1"/>
  <c r="I21" s="1"/>
  <c r="E25"/>
  <c r="C25" s="1"/>
  <c r="A25" s="1"/>
  <c r="I25" s="1"/>
  <c r="E24"/>
  <c r="C24" s="1"/>
  <c r="A24" s="1"/>
  <c r="I24" s="1"/>
  <c r="E20"/>
  <c r="C20" s="1"/>
  <c r="A20" s="1"/>
  <c r="I20" s="1"/>
  <c r="E19"/>
  <c r="C19" s="1"/>
  <c r="A19" s="1"/>
  <c r="I19" s="1"/>
  <c r="E18"/>
  <c r="C18" s="1"/>
  <c r="A18" s="1"/>
  <c r="I18" s="1"/>
  <c r="E17"/>
  <c r="C17" s="1"/>
  <c r="A17" s="1"/>
  <c r="I17" s="1"/>
  <c r="E16"/>
  <c r="C16" s="1"/>
  <c r="A16" s="1"/>
  <c r="I16" s="1"/>
  <c r="E15"/>
  <c r="C15" s="1"/>
  <c r="A15" s="1"/>
  <c r="I15" s="1"/>
  <c r="E14"/>
  <c r="C14" s="1"/>
  <c r="A14" s="1"/>
  <c r="I14" s="1"/>
  <c r="E13"/>
  <c r="C13" s="1"/>
  <c r="A13" s="1"/>
  <c r="I13" s="1"/>
  <c r="G22"/>
  <c r="H22" s="1"/>
  <c r="G16"/>
  <c r="H16" s="1"/>
  <c r="G17"/>
  <c r="H17" s="1"/>
  <c r="G18"/>
  <c r="H18" s="1"/>
  <c r="G19"/>
  <c r="H19" s="1"/>
  <c r="G20"/>
  <c r="H20" s="1"/>
  <c r="G23" l="1"/>
  <c r="A23"/>
  <c r="I23" s="1"/>
  <c r="G24"/>
  <c r="H24" s="1"/>
  <c r="G13"/>
  <c r="H13" s="1"/>
  <c r="G25"/>
  <c r="H25" s="1"/>
  <c r="G15"/>
  <c r="H15" s="1"/>
  <c r="G21"/>
  <c r="H21" s="1"/>
  <c r="G14"/>
  <c r="H14" s="1"/>
  <c r="H23" l="1"/>
</calcChain>
</file>

<file path=xl/sharedStrings.xml><?xml version="1.0" encoding="utf-8"?>
<sst xmlns="http://schemas.openxmlformats.org/spreadsheetml/2006/main" count="91" uniqueCount="28">
  <si>
    <t>W2</t>
  </si>
  <si>
    <t>x</t>
  </si>
  <si>
    <t>Block</t>
  </si>
  <si>
    <t>inches</t>
  </si>
  <si>
    <t>feet</t>
  </si>
  <si>
    <t>TA</t>
  </si>
  <si>
    <t>KP</t>
  </si>
  <si>
    <t>lbf</t>
  </si>
  <si>
    <t>lbf*ft</t>
  </si>
  <si>
    <t>Force</t>
  </si>
  <si>
    <t>Torque</t>
  </si>
  <si>
    <t>FA</t>
  </si>
  <si>
    <t>RA</t>
  </si>
  <si>
    <r>
      <t>FA</t>
    </r>
    <r>
      <rPr>
        <vertAlign val="subscript"/>
        <sz val="11"/>
        <color theme="1"/>
        <rFont val="Calibri"/>
        <family val="2"/>
        <scheme val="minor"/>
      </rPr>
      <t>max</t>
    </r>
  </si>
  <si>
    <r>
      <t>RA</t>
    </r>
    <r>
      <rPr>
        <vertAlign val="subscript"/>
        <sz val="11"/>
        <color theme="1"/>
        <rFont val="Calibri"/>
        <family val="2"/>
        <scheme val="minor"/>
      </rPr>
      <t>max</t>
    </r>
  </si>
  <si>
    <r>
      <t>Ta</t>
    </r>
    <r>
      <rPr>
        <vertAlign val="subscript"/>
        <sz val="11"/>
        <color theme="1"/>
        <rFont val="Calibri"/>
        <family val="2"/>
        <scheme val="minor"/>
      </rPr>
      <t>max</t>
    </r>
  </si>
  <si>
    <t>W</t>
  </si>
  <si>
    <t>Distance</t>
  </si>
  <si>
    <t>ft</t>
  </si>
  <si>
    <t>WR</t>
  </si>
  <si>
    <t>load</t>
  </si>
  <si>
    <t>BP</t>
  </si>
  <si>
    <t>Blocks</t>
  </si>
  <si>
    <t>Number</t>
  </si>
  <si>
    <t>of</t>
  </si>
  <si>
    <t>You need to arrange 39 blocks 3 deep in the arrangement above starting at the king pin end of the trailer to achieve to maximum load.</t>
  </si>
  <si>
    <t xml:space="preserve">You need to arrange 39 blocks 3 deep in the arrangement above starting at the king pin end of the trailer to achieve to maximum load. </t>
  </si>
  <si>
    <t>And have the king pin positioned 12" toward the truck.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</si>
</sst>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4"/>
  <sheetViews>
    <sheetView tabSelected="1" workbookViewId="0">
      <selection activeCell="C35" sqref="C35"/>
    </sheetView>
  </sheetViews>
  <sheetFormatPr defaultRowHeight="14.4"/>
  <cols>
    <col min="4" max="4" width="10.5546875" bestFit="1" customWidth="1"/>
  </cols>
  <sheetData>
    <row r="2" spans="1:13" ht="15.6">
      <c r="B2" t="s">
        <v>13</v>
      </c>
      <c r="C2" t="s">
        <v>14</v>
      </c>
      <c r="D2" t="s">
        <v>15</v>
      </c>
      <c r="E2" t="s">
        <v>2</v>
      </c>
      <c r="G2" t="s">
        <v>3</v>
      </c>
      <c r="H2" t="s">
        <v>4</v>
      </c>
      <c r="J2">
        <v>12</v>
      </c>
    </row>
    <row r="3" spans="1:13">
      <c r="B3">
        <v>12000</v>
      </c>
      <c r="C3">
        <v>20000</v>
      </c>
      <c r="D3">
        <v>20000</v>
      </c>
      <c r="E3">
        <v>1000</v>
      </c>
      <c r="G3">
        <v>50</v>
      </c>
      <c r="H3">
        <f>G3/J2</f>
        <v>4.166666666666667</v>
      </c>
    </row>
    <row r="4" spans="1:13">
      <c r="G4">
        <v>170</v>
      </c>
      <c r="H4">
        <f>G4/J2</f>
        <v>14.166666666666666</v>
      </c>
    </row>
    <row r="5" spans="1:13">
      <c r="B5" t="s">
        <v>10</v>
      </c>
      <c r="C5" t="s">
        <v>10</v>
      </c>
      <c r="D5" t="s">
        <v>10</v>
      </c>
      <c r="E5" t="s">
        <v>10</v>
      </c>
      <c r="H5">
        <v>17</v>
      </c>
    </row>
    <row r="6" spans="1:13">
      <c r="B6" t="s">
        <v>8</v>
      </c>
      <c r="C6" t="s">
        <v>8</v>
      </c>
      <c r="D6" t="s">
        <v>8</v>
      </c>
      <c r="E6" t="s">
        <v>8</v>
      </c>
      <c r="H6">
        <v>40</v>
      </c>
      <c r="L6" t="s">
        <v>3</v>
      </c>
      <c r="M6" t="s">
        <v>4</v>
      </c>
    </row>
    <row r="7" spans="1:13">
      <c r="B7" t="s">
        <v>5</v>
      </c>
      <c r="C7" t="s">
        <v>16</v>
      </c>
      <c r="D7" t="s">
        <v>11</v>
      </c>
      <c r="E7" t="s">
        <v>12</v>
      </c>
      <c r="K7">
        <v>12</v>
      </c>
      <c r="L7">
        <f>K7+Sheet2!G$4</f>
        <v>182</v>
      </c>
      <c r="M7">
        <f>L7/12</f>
        <v>15.166666666666666</v>
      </c>
    </row>
    <row r="8" spans="1:13">
      <c r="B8">
        <f>D3*H6</f>
        <v>800000</v>
      </c>
      <c r="C8">
        <f>B8</f>
        <v>800000</v>
      </c>
      <c r="D8">
        <f>B3*H3</f>
        <v>50000</v>
      </c>
      <c r="E8">
        <f>C3*H4</f>
        <v>283333.33333333331</v>
      </c>
      <c r="K8">
        <v>10</v>
      </c>
      <c r="L8">
        <f>K8+Sheet2!G$4</f>
        <v>180</v>
      </c>
      <c r="M8">
        <f t="shared" ref="M8:M19" si="0">L8/12</f>
        <v>15</v>
      </c>
    </row>
    <row r="9" spans="1:13">
      <c r="K9">
        <v>8</v>
      </c>
      <c r="L9">
        <f>K9+Sheet2!G$4</f>
        <v>178</v>
      </c>
      <c r="M9">
        <f t="shared" si="0"/>
        <v>14.833333333333334</v>
      </c>
    </row>
    <row r="10" spans="1:13">
      <c r="A10" t="s">
        <v>9</v>
      </c>
      <c r="B10" t="s">
        <v>9</v>
      </c>
      <c r="C10" t="s">
        <v>9</v>
      </c>
      <c r="D10" t="s">
        <v>9</v>
      </c>
      <c r="E10" t="s">
        <v>9</v>
      </c>
      <c r="G10" t="s">
        <v>17</v>
      </c>
      <c r="H10" t="s">
        <v>17</v>
      </c>
      <c r="I10" t="s">
        <v>23</v>
      </c>
      <c r="K10">
        <v>6</v>
      </c>
      <c r="L10">
        <f>K10+Sheet2!G$4</f>
        <v>176</v>
      </c>
      <c r="M10">
        <f t="shared" si="0"/>
        <v>14.666666666666666</v>
      </c>
    </row>
    <row r="11" spans="1:13">
      <c r="A11" t="s">
        <v>7</v>
      </c>
      <c r="B11" t="s">
        <v>7</v>
      </c>
      <c r="C11" t="s">
        <v>7</v>
      </c>
      <c r="D11" t="s">
        <v>7</v>
      </c>
      <c r="E11" t="s">
        <v>7</v>
      </c>
      <c r="G11" t="s">
        <v>18</v>
      </c>
      <c r="H11" t="s">
        <v>18</v>
      </c>
      <c r="I11" t="s">
        <v>24</v>
      </c>
      <c r="K11">
        <v>4</v>
      </c>
      <c r="L11">
        <f>K11+Sheet2!G$4</f>
        <v>174</v>
      </c>
      <c r="M11">
        <f t="shared" si="0"/>
        <v>14.5</v>
      </c>
    </row>
    <row r="12" spans="1:13">
      <c r="A12" t="s">
        <v>20</v>
      </c>
      <c r="B12" t="s">
        <v>0</v>
      </c>
      <c r="C12" t="s">
        <v>19</v>
      </c>
      <c r="D12" t="s">
        <v>5</v>
      </c>
      <c r="E12" t="s">
        <v>6</v>
      </c>
      <c r="G12" t="s">
        <v>1</v>
      </c>
      <c r="H12" t="s">
        <v>21</v>
      </c>
      <c r="I12" t="s">
        <v>22</v>
      </c>
      <c r="K12">
        <v>2</v>
      </c>
      <c r="L12">
        <f>K12+Sheet2!G$4</f>
        <v>172</v>
      </c>
      <c r="M12">
        <f t="shared" si="0"/>
        <v>14.333333333333334</v>
      </c>
    </row>
    <row r="13" spans="1:13">
      <c r="A13">
        <f>C13-B$13</f>
        <v>35978.021978021978</v>
      </c>
      <c r="B13">
        <v>6000</v>
      </c>
      <c r="C13">
        <f>D$13+E13</f>
        <v>41978.021978021978</v>
      </c>
      <c r="D13">
        <v>20000</v>
      </c>
      <c r="E13">
        <f>(D$8+E$8)/M7</f>
        <v>21978.021978021978</v>
      </c>
      <c r="G13">
        <f>C$8/C13</f>
        <v>19.05759162303665</v>
      </c>
      <c r="H13">
        <f>(G13*(B$13+A13)-(B$13*H$5))/A13</f>
        <v>19.40073304825901</v>
      </c>
      <c r="I13">
        <f>A13/E$3</f>
        <v>35.978021978021978</v>
      </c>
      <c r="K13">
        <v>0</v>
      </c>
      <c r="L13">
        <f>K13+Sheet2!G$4</f>
        <v>170</v>
      </c>
      <c r="M13">
        <f t="shared" si="0"/>
        <v>14.166666666666666</v>
      </c>
    </row>
    <row r="14" spans="1:13">
      <c r="A14">
        <f t="shared" ref="A14:A25" si="1">C14-B$13</f>
        <v>36222.222222222219</v>
      </c>
      <c r="C14">
        <f t="shared" ref="C14:C25" si="2">D$13+E14</f>
        <v>42222.222222222219</v>
      </c>
      <c r="E14">
        <f t="shared" ref="E14:E25" si="3">(D$8+E$8)/M8</f>
        <v>22222.222222222223</v>
      </c>
      <c r="G14">
        <f t="shared" ref="G14:G25" si="4">C$8/C14</f>
        <v>18.947368421052634</v>
      </c>
      <c r="H14">
        <f>(G14*(B$13+A14)-(B$13*H$5))/A14</f>
        <v>19.269938650306749</v>
      </c>
      <c r="I14">
        <f t="shared" ref="I14:I25" si="5">A14/E$3</f>
        <v>36.222222222222221</v>
      </c>
      <c r="K14">
        <v>-2</v>
      </c>
      <c r="L14">
        <f>K14+Sheet2!G$4</f>
        <v>168</v>
      </c>
      <c r="M14">
        <f t="shared" si="0"/>
        <v>14</v>
      </c>
    </row>
    <row r="15" spans="1:13">
      <c r="A15">
        <f t="shared" si="1"/>
        <v>36471.910112359546</v>
      </c>
      <c r="C15">
        <f t="shared" si="2"/>
        <v>42471.910112359546</v>
      </c>
      <c r="E15">
        <f t="shared" si="3"/>
        <v>22471.91011235955</v>
      </c>
      <c r="G15">
        <f t="shared" si="4"/>
        <v>18.835978835978839</v>
      </c>
      <c r="H15">
        <f t="shared" ref="H15:H25" si="6">(G15*(B$13+A15)-(B$13*H$5))/A15</f>
        <v>19.138016019716577</v>
      </c>
      <c r="I15">
        <f t="shared" si="5"/>
        <v>36.471910112359545</v>
      </c>
      <c r="K15">
        <v>-4</v>
      </c>
      <c r="L15">
        <f>K15+Sheet2!G$4</f>
        <v>166</v>
      </c>
      <c r="M15">
        <f t="shared" si="0"/>
        <v>13.833333333333334</v>
      </c>
    </row>
    <row r="16" spans="1:13">
      <c r="A16">
        <f t="shared" si="1"/>
        <v>36727.272727272728</v>
      </c>
      <c r="C16">
        <f t="shared" si="2"/>
        <v>42727.272727272728</v>
      </c>
      <c r="E16">
        <f t="shared" si="3"/>
        <v>22727.272727272728</v>
      </c>
      <c r="G16">
        <f t="shared" si="4"/>
        <v>18.723404255319149</v>
      </c>
      <c r="H16">
        <f t="shared" si="6"/>
        <v>19.004950495049506</v>
      </c>
      <c r="I16">
        <f t="shared" si="5"/>
        <v>36.727272727272727</v>
      </c>
      <c r="K16">
        <v>-6</v>
      </c>
      <c r="L16">
        <f>K16+Sheet2!G$4</f>
        <v>164</v>
      </c>
      <c r="M16">
        <f t="shared" si="0"/>
        <v>13.666666666666666</v>
      </c>
    </row>
    <row r="17" spans="1:13">
      <c r="A17">
        <f t="shared" si="1"/>
        <v>36988.505747126437</v>
      </c>
      <c r="C17">
        <f t="shared" si="2"/>
        <v>42988.505747126437</v>
      </c>
      <c r="E17">
        <f t="shared" si="3"/>
        <v>22988.505747126437</v>
      </c>
      <c r="G17">
        <f t="shared" si="4"/>
        <v>18.609625668449198</v>
      </c>
      <c r="H17">
        <f t="shared" si="6"/>
        <v>18.870727159726538</v>
      </c>
      <c r="I17">
        <f t="shared" si="5"/>
        <v>36.988505747126439</v>
      </c>
      <c r="K17">
        <v>-8</v>
      </c>
      <c r="L17">
        <f>K17+Sheet2!G$4</f>
        <v>162</v>
      </c>
      <c r="M17">
        <f t="shared" si="0"/>
        <v>13.5</v>
      </c>
    </row>
    <row r="18" spans="1:13">
      <c r="A18">
        <f t="shared" si="1"/>
        <v>37255.813953488367</v>
      </c>
      <c r="C18">
        <f t="shared" si="2"/>
        <v>43255.813953488367</v>
      </c>
      <c r="E18">
        <f t="shared" si="3"/>
        <v>23255.81395348837</v>
      </c>
      <c r="G18">
        <f t="shared" si="4"/>
        <v>18.49462365591398</v>
      </c>
      <c r="H18">
        <f t="shared" si="6"/>
        <v>18.735330836454434</v>
      </c>
      <c r="I18">
        <f t="shared" si="5"/>
        <v>37.255813953488364</v>
      </c>
      <c r="K18">
        <v>-10</v>
      </c>
      <c r="L18">
        <f>K18+Sheet2!G$4</f>
        <v>160</v>
      </c>
      <c r="M18">
        <f t="shared" si="0"/>
        <v>13.333333333333334</v>
      </c>
    </row>
    <row r="19" spans="1:13">
      <c r="A19">
        <f t="shared" si="1"/>
        <v>37529.411764705881</v>
      </c>
      <c r="C19">
        <f t="shared" si="2"/>
        <v>43529.411764705881</v>
      </c>
      <c r="E19">
        <f t="shared" si="3"/>
        <v>23529.411764705881</v>
      </c>
      <c r="G19">
        <f t="shared" si="4"/>
        <v>18.378378378378379</v>
      </c>
      <c r="H19">
        <f t="shared" si="6"/>
        <v>18.598746081504704</v>
      </c>
      <c r="I19">
        <f t="shared" si="5"/>
        <v>37.529411764705884</v>
      </c>
      <c r="K19">
        <v>-12</v>
      </c>
      <c r="L19">
        <f>K19+Sheet2!G$4</f>
        <v>158</v>
      </c>
      <c r="M19">
        <f t="shared" si="0"/>
        <v>13.166666666666666</v>
      </c>
    </row>
    <row r="20" spans="1:13">
      <c r="A20">
        <f t="shared" si="1"/>
        <v>37809.523809523809</v>
      </c>
      <c r="C20">
        <f t="shared" si="2"/>
        <v>43809.523809523809</v>
      </c>
      <c r="E20">
        <f t="shared" si="3"/>
        <v>23809.523809523809</v>
      </c>
      <c r="G20">
        <f t="shared" si="4"/>
        <v>18.260869565217391</v>
      </c>
      <c r="H20">
        <f t="shared" si="6"/>
        <v>18.460957178841308</v>
      </c>
      <c r="I20">
        <f t="shared" si="5"/>
        <v>37.80952380952381</v>
      </c>
    </row>
    <row r="21" spans="1:13">
      <c r="A21">
        <f t="shared" si="1"/>
        <v>38096.385542168675</v>
      </c>
      <c r="C21">
        <f t="shared" si="2"/>
        <v>44096.385542168675</v>
      </c>
      <c r="E21">
        <f t="shared" si="3"/>
        <v>24096.385542168671</v>
      </c>
      <c r="G21">
        <f t="shared" si="4"/>
        <v>18.142076502732241</v>
      </c>
      <c r="H21">
        <f t="shared" si="6"/>
        <v>18.321948134092345</v>
      </c>
      <c r="I21">
        <f t="shared" si="5"/>
        <v>38.096385542168676</v>
      </c>
    </row>
    <row r="22" spans="1:13">
      <c r="A22">
        <f t="shared" si="1"/>
        <v>38390.243902439019</v>
      </c>
      <c r="C22">
        <f t="shared" si="2"/>
        <v>44390.243902439019</v>
      </c>
      <c r="E22">
        <f t="shared" si="3"/>
        <v>24390.243902439022</v>
      </c>
      <c r="G22">
        <f t="shared" si="4"/>
        <v>18.021978021978025</v>
      </c>
      <c r="H22">
        <f t="shared" si="6"/>
        <v>18.181702668360867</v>
      </c>
      <c r="I22">
        <f t="shared" si="5"/>
        <v>38.390243902439018</v>
      </c>
    </row>
    <row r="23" spans="1:13">
      <c r="A23">
        <f t="shared" si="1"/>
        <v>38691.358024691355</v>
      </c>
      <c r="C23">
        <f t="shared" si="2"/>
        <v>44691.358024691355</v>
      </c>
      <c r="E23">
        <f t="shared" si="3"/>
        <v>24691.358024691355</v>
      </c>
      <c r="G23">
        <f t="shared" si="4"/>
        <v>17.900552486187845</v>
      </c>
      <c r="H23">
        <f t="shared" si="6"/>
        <v>18.040204211869813</v>
      </c>
      <c r="I23">
        <f t="shared" si="5"/>
        <v>38.691358024691354</v>
      </c>
    </row>
    <row r="24" spans="1:13">
      <c r="A24" s="1">
        <f t="shared" si="1"/>
        <v>39000</v>
      </c>
      <c r="C24">
        <f t="shared" si="2"/>
        <v>45000</v>
      </c>
      <c r="E24">
        <f t="shared" si="3"/>
        <v>24999.999999999996</v>
      </c>
      <c r="G24">
        <f t="shared" si="4"/>
        <v>17.777777777777779</v>
      </c>
      <c r="H24">
        <f t="shared" si="6"/>
        <v>17.897435897435898</v>
      </c>
      <c r="I24" s="1">
        <f t="shared" si="5"/>
        <v>39</v>
      </c>
    </row>
    <row r="25" spans="1:13">
      <c r="A25">
        <f t="shared" si="1"/>
        <v>39316.455696202531</v>
      </c>
      <c r="C25">
        <f t="shared" si="2"/>
        <v>45316.455696202531</v>
      </c>
      <c r="E25">
        <f t="shared" si="3"/>
        <v>25316.455696202531</v>
      </c>
      <c r="G25">
        <f t="shared" si="4"/>
        <v>17.653631284916202</v>
      </c>
      <c r="H25">
        <f t="shared" si="6"/>
        <v>17.753380553766902</v>
      </c>
      <c r="I25">
        <f t="shared" si="5"/>
        <v>39.316455696202532</v>
      </c>
    </row>
    <row r="29" spans="1:13">
      <c r="C29" s="2"/>
      <c r="D29" s="2"/>
      <c r="E29" s="2"/>
    </row>
    <row r="30" spans="1:13">
      <c r="C30" s="2"/>
      <c r="D30" s="2"/>
      <c r="E30" s="2"/>
      <c r="F30" s="2"/>
      <c r="G30" s="2"/>
    </row>
    <row r="31" spans="1:13">
      <c r="C31" s="2"/>
      <c r="D31" s="2"/>
      <c r="E31" s="2"/>
      <c r="F31" s="2"/>
      <c r="G31" s="2"/>
    </row>
    <row r="33" spans="3:3">
      <c r="C33" t="s">
        <v>26</v>
      </c>
    </row>
    <row r="34" spans="3:3">
      <c r="C34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3"/>
  <sheetViews>
    <sheetView workbookViewId="0">
      <selection sqref="A1:O33"/>
    </sheetView>
  </sheetViews>
  <sheetFormatPr defaultRowHeight="14.4"/>
  <sheetData>
    <row r="2" spans="1:13" ht="15.6">
      <c r="B2" t="s">
        <v>13</v>
      </c>
      <c r="C2" t="s">
        <v>14</v>
      </c>
      <c r="D2" t="s">
        <v>15</v>
      </c>
      <c r="E2" t="s">
        <v>2</v>
      </c>
      <c r="G2" t="s">
        <v>3</v>
      </c>
      <c r="H2" t="s">
        <v>4</v>
      </c>
      <c r="J2">
        <v>12</v>
      </c>
    </row>
    <row r="3" spans="1:13">
      <c r="B3">
        <v>12000</v>
      </c>
      <c r="C3">
        <v>20000</v>
      </c>
      <c r="D3">
        <v>20000</v>
      </c>
      <c r="E3">
        <v>1000</v>
      </c>
      <c r="G3">
        <v>50</v>
      </c>
      <c r="H3">
        <f>G3/J2</f>
        <v>4.166666666666667</v>
      </c>
    </row>
    <row r="4" spans="1:13">
      <c r="G4">
        <v>170</v>
      </c>
      <c r="H4">
        <f>G4/J2</f>
        <v>14.166666666666666</v>
      </c>
    </row>
    <row r="5" spans="1:13">
      <c r="B5" t="s">
        <v>10</v>
      </c>
      <c r="C5" t="s">
        <v>10</v>
      </c>
      <c r="D5" t="s">
        <v>10</v>
      </c>
      <c r="E5" t="s">
        <v>10</v>
      </c>
      <c r="H5">
        <v>17</v>
      </c>
    </row>
    <row r="6" spans="1:13">
      <c r="B6" t="s">
        <v>8</v>
      </c>
      <c r="C6" t="s">
        <v>8</v>
      </c>
      <c r="D6" t="s">
        <v>8</v>
      </c>
      <c r="E6" t="s">
        <v>8</v>
      </c>
      <c r="H6">
        <v>40</v>
      </c>
      <c r="L6" t="s">
        <v>3</v>
      </c>
      <c r="M6" t="s">
        <v>4</v>
      </c>
    </row>
    <row r="7" spans="1:13">
      <c r="B7" t="s">
        <v>5</v>
      </c>
      <c r="C7" t="s">
        <v>16</v>
      </c>
      <c r="D7" t="s">
        <v>11</v>
      </c>
      <c r="E7" t="s">
        <v>12</v>
      </c>
      <c r="K7">
        <v>12</v>
      </c>
      <c r="L7">
        <f>K7+Sheet2!G$4</f>
        <v>182</v>
      </c>
      <c r="M7">
        <f>L7/12</f>
        <v>15.166666666666666</v>
      </c>
    </row>
    <row r="8" spans="1:13">
      <c r="B8">
        <f>D3*H6</f>
        <v>800000</v>
      </c>
      <c r="C8">
        <f>B8</f>
        <v>800000</v>
      </c>
      <c r="D8">
        <f>B3*H3</f>
        <v>50000</v>
      </c>
      <c r="E8">
        <f>C3*H4</f>
        <v>283333.33333333331</v>
      </c>
      <c r="K8">
        <v>10</v>
      </c>
      <c r="L8">
        <f>K8+Sheet2!G$4</f>
        <v>180</v>
      </c>
      <c r="M8">
        <f t="shared" ref="M8:M19" si="0">L8/12</f>
        <v>15</v>
      </c>
    </row>
    <row r="9" spans="1:13">
      <c r="K9">
        <v>8</v>
      </c>
      <c r="L9">
        <f>K9+Sheet2!G$4</f>
        <v>178</v>
      </c>
      <c r="M9">
        <f t="shared" si="0"/>
        <v>14.833333333333334</v>
      </c>
    </row>
    <row r="10" spans="1:13">
      <c r="A10" t="s">
        <v>9</v>
      </c>
      <c r="B10" t="s">
        <v>9</v>
      </c>
      <c r="C10" t="s">
        <v>9</v>
      </c>
      <c r="D10" t="s">
        <v>9</v>
      </c>
      <c r="E10" t="s">
        <v>9</v>
      </c>
      <c r="G10" t="s">
        <v>17</v>
      </c>
      <c r="H10" t="s">
        <v>17</v>
      </c>
      <c r="I10" t="s">
        <v>23</v>
      </c>
      <c r="K10">
        <v>6</v>
      </c>
      <c r="L10">
        <f>K10+Sheet2!G$4</f>
        <v>176</v>
      </c>
      <c r="M10">
        <f t="shared" si="0"/>
        <v>14.666666666666666</v>
      </c>
    </row>
    <row r="11" spans="1:13">
      <c r="A11" t="s">
        <v>7</v>
      </c>
      <c r="B11" t="s">
        <v>7</v>
      </c>
      <c r="C11" t="s">
        <v>7</v>
      </c>
      <c r="D11" t="s">
        <v>7</v>
      </c>
      <c r="E11" t="s">
        <v>7</v>
      </c>
      <c r="G11" t="s">
        <v>18</v>
      </c>
      <c r="H11" t="s">
        <v>18</v>
      </c>
      <c r="I11" t="s">
        <v>24</v>
      </c>
      <c r="K11">
        <v>4</v>
      </c>
      <c r="L11">
        <f>K11+Sheet2!G$4</f>
        <v>174</v>
      </c>
      <c r="M11">
        <f t="shared" si="0"/>
        <v>14.5</v>
      </c>
    </row>
    <row r="12" spans="1:13">
      <c r="A12" t="s">
        <v>20</v>
      </c>
      <c r="B12" t="s">
        <v>0</v>
      </c>
      <c r="C12" t="s">
        <v>19</v>
      </c>
      <c r="D12" t="s">
        <v>5</v>
      </c>
      <c r="E12" t="s">
        <v>6</v>
      </c>
      <c r="G12" t="s">
        <v>1</v>
      </c>
      <c r="H12" t="s">
        <v>21</v>
      </c>
      <c r="I12" t="s">
        <v>22</v>
      </c>
      <c r="K12">
        <v>2</v>
      </c>
      <c r="L12">
        <f>K12+Sheet2!G$4</f>
        <v>172</v>
      </c>
      <c r="M12">
        <f t="shared" si="0"/>
        <v>14.333333333333334</v>
      </c>
    </row>
    <row r="13" spans="1:13">
      <c r="A13">
        <f>C13-B$13</f>
        <v>35978.021978021978</v>
      </c>
      <c r="B13">
        <v>6000</v>
      </c>
      <c r="C13">
        <f>D$13+E13</f>
        <v>41978.021978021978</v>
      </c>
      <c r="D13">
        <v>20000</v>
      </c>
      <c r="E13">
        <f>(D$8+E$8)/M7</f>
        <v>21978.021978021978</v>
      </c>
      <c r="G13">
        <f>C$8/C13</f>
        <v>19.05759162303665</v>
      </c>
      <c r="H13">
        <f>(G13*(B$13+A13)-(B$13*H$5))/A13</f>
        <v>19.40073304825901</v>
      </c>
      <c r="I13">
        <f>A13/E$3</f>
        <v>35.978021978021978</v>
      </c>
      <c r="K13">
        <v>0</v>
      </c>
      <c r="L13">
        <f>K13+Sheet2!G$4</f>
        <v>170</v>
      </c>
      <c r="M13">
        <f t="shared" si="0"/>
        <v>14.166666666666666</v>
      </c>
    </row>
    <row r="14" spans="1:13">
      <c r="A14">
        <f t="shared" ref="A14:A25" si="1">C14-B$13</f>
        <v>36222.222222222219</v>
      </c>
      <c r="C14">
        <f t="shared" ref="C14:C25" si="2">D$13+E14</f>
        <v>42222.222222222219</v>
      </c>
      <c r="E14">
        <f t="shared" ref="E14:E25" si="3">(D$8+E$8)/M8</f>
        <v>22222.222222222223</v>
      </c>
      <c r="G14">
        <f t="shared" ref="G14:G25" si="4">C$8/C14</f>
        <v>18.947368421052634</v>
      </c>
      <c r="H14">
        <f>(G14*(B$13+A14)-(B$13*H$5))/A14</f>
        <v>19.269938650306749</v>
      </c>
      <c r="I14">
        <f t="shared" ref="I14:I25" si="5">A14/E$3</f>
        <v>36.222222222222221</v>
      </c>
      <c r="K14">
        <v>-2</v>
      </c>
      <c r="L14">
        <f>K14+Sheet2!G$4</f>
        <v>168</v>
      </c>
      <c r="M14">
        <f t="shared" si="0"/>
        <v>14</v>
      </c>
    </row>
    <row r="15" spans="1:13">
      <c r="A15">
        <f t="shared" si="1"/>
        <v>36471.910112359546</v>
      </c>
      <c r="C15">
        <f t="shared" si="2"/>
        <v>42471.910112359546</v>
      </c>
      <c r="E15">
        <f t="shared" si="3"/>
        <v>22471.91011235955</v>
      </c>
      <c r="G15">
        <f t="shared" si="4"/>
        <v>18.835978835978839</v>
      </c>
      <c r="H15">
        <f t="shared" ref="H15:H25" si="6">(G15*(B$13+A15)-(B$13*H$5))/A15</f>
        <v>19.138016019716577</v>
      </c>
      <c r="I15">
        <f t="shared" si="5"/>
        <v>36.471910112359545</v>
      </c>
      <c r="K15">
        <v>-4</v>
      </c>
      <c r="L15">
        <f>K15+Sheet2!G$4</f>
        <v>166</v>
      </c>
      <c r="M15">
        <f t="shared" si="0"/>
        <v>13.833333333333334</v>
      </c>
    </row>
    <row r="16" spans="1:13">
      <c r="A16">
        <f t="shared" si="1"/>
        <v>36727.272727272728</v>
      </c>
      <c r="C16">
        <f t="shared" si="2"/>
        <v>42727.272727272728</v>
      </c>
      <c r="E16">
        <f t="shared" si="3"/>
        <v>22727.272727272728</v>
      </c>
      <c r="G16">
        <f t="shared" si="4"/>
        <v>18.723404255319149</v>
      </c>
      <c r="H16">
        <f t="shared" si="6"/>
        <v>19.004950495049506</v>
      </c>
      <c r="I16">
        <f t="shared" si="5"/>
        <v>36.727272727272727</v>
      </c>
      <c r="K16">
        <v>-6</v>
      </c>
      <c r="L16">
        <f>K16+Sheet2!G$4</f>
        <v>164</v>
      </c>
      <c r="M16">
        <f t="shared" si="0"/>
        <v>13.666666666666666</v>
      </c>
    </row>
    <row r="17" spans="1:13">
      <c r="A17">
        <f t="shared" si="1"/>
        <v>36988.505747126437</v>
      </c>
      <c r="C17">
        <f t="shared" si="2"/>
        <v>42988.505747126437</v>
      </c>
      <c r="E17">
        <f t="shared" si="3"/>
        <v>22988.505747126437</v>
      </c>
      <c r="G17">
        <f t="shared" si="4"/>
        <v>18.609625668449198</v>
      </c>
      <c r="H17">
        <f t="shared" si="6"/>
        <v>18.870727159726538</v>
      </c>
      <c r="I17">
        <f t="shared" si="5"/>
        <v>36.988505747126439</v>
      </c>
      <c r="K17">
        <v>-8</v>
      </c>
      <c r="L17">
        <f>K17+Sheet2!G$4</f>
        <v>162</v>
      </c>
      <c r="M17">
        <f t="shared" si="0"/>
        <v>13.5</v>
      </c>
    </row>
    <row r="18" spans="1:13">
      <c r="A18">
        <f t="shared" si="1"/>
        <v>37255.813953488367</v>
      </c>
      <c r="C18">
        <f t="shared" si="2"/>
        <v>43255.813953488367</v>
      </c>
      <c r="E18">
        <f t="shared" si="3"/>
        <v>23255.81395348837</v>
      </c>
      <c r="G18">
        <f t="shared" si="4"/>
        <v>18.49462365591398</v>
      </c>
      <c r="H18">
        <f t="shared" si="6"/>
        <v>18.735330836454434</v>
      </c>
      <c r="I18">
        <f t="shared" si="5"/>
        <v>37.255813953488364</v>
      </c>
      <c r="K18">
        <v>-10</v>
      </c>
      <c r="L18">
        <f>K18+Sheet2!G$4</f>
        <v>160</v>
      </c>
      <c r="M18">
        <f t="shared" si="0"/>
        <v>13.333333333333334</v>
      </c>
    </row>
    <row r="19" spans="1:13">
      <c r="A19">
        <f t="shared" si="1"/>
        <v>37529.411764705881</v>
      </c>
      <c r="C19">
        <f t="shared" si="2"/>
        <v>43529.411764705881</v>
      </c>
      <c r="E19">
        <f t="shared" si="3"/>
        <v>23529.411764705881</v>
      </c>
      <c r="G19">
        <f t="shared" si="4"/>
        <v>18.378378378378379</v>
      </c>
      <c r="H19">
        <f t="shared" si="6"/>
        <v>18.598746081504704</v>
      </c>
      <c r="I19">
        <f t="shared" si="5"/>
        <v>37.529411764705884</v>
      </c>
      <c r="K19">
        <v>-12</v>
      </c>
      <c r="L19">
        <f>K19+Sheet2!G$4</f>
        <v>158</v>
      </c>
      <c r="M19">
        <f t="shared" si="0"/>
        <v>13.166666666666666</v>
      </c>
    </row>
    <row r="20" spans="1:13">
      <c r="A20">
        <f t="shared" si="1"/>
        <v>37809.523809523809</v>
      </c>
      <c r="C20">
        <f t="shared" si="2"/>
        <v>43809.523809523809</v>
      </c>
      <c r="E20">
        <f t="shared" si="3"/>
        <v>23809.523809523809</v>
      </c>
      <c r="G20">
        <f t="shared" si="4"/>
        <v>18.260869565217391</v>
      </c>
      <c r="H20">
        <f t="shared" si="6"/>
        <v>18.460957178841308</v>
      </c>
      <c r="I20">
        <f t="shared" si="5"/>
        <v>37.80952380952381</v>
      </c>
    </row>
    <row r="21" spans="1:13">
      <c r="A21">
        <f t="shared" si="1"/>
        <v>38096.385542168675</v>
      </c>
      <c r="C21">
        <f t="shared" si="2"/>
        <v>44096.385542168675</v>
      </c>
      <c r="E21">
        <f t="shared" si="3"/>
        <v>24096.385542168671</v>
      </c>
      <c r="G21">
        <f t="shared" si="4"/>
        <v>18.142076502732241</v>
      </c>
      <c r="H21">
        <f t="shared" si="6"/>
        <v>18.321948134092345</v>
      </c>
      <c r="I21">
        <f t="shared" si="5"/>
        <v>38.096385542168676</v>
      </c>
    </row>
    <row r="22" spans="1:13">
      <c r="A22">
        <f t="shared" si="1"/>
        <v>38390.243902439019</v>
      </c>
      <c r="C22">
        <f t="shared" si="2"/>
        <v>44390.243902439019</v>
      </c>
      <c r="E22">
        <f t="shared" si="3"/>
        <v>24390.243902439022</v>
      </c>
      <c r="G22">
        <f t="shared" si="4"/>
        <v>18.021978021978025</v>
      </c>
      <c r="H22">
        <f t="shared" si="6"/>
        <v>18.181702668360867</v>
      </c>
      <c r="I22">
        <f t="shared" si="5"/>
        <v>38.390243902439018</v>
      </c>
    </row>
    <row r="23" spans="1:13">
      <c r="A23">
        <f t="shared" si="1"/>
        <v>38691.358024691355</v>
      </c>
      <c r="C23">
        <f t="shared" si="2"/>
        <v>44691.358024691355</v>
      </c>
      <c r="E23">
        <f t="shared" si="3"/>
        <v>24691.358024691355</v>
      </c>
      <c r="G23">
        <f t="shared" si="4"/>
        <v>17.900552486187845</v>
      </c>
      <c r="H23">
        <f t="shared" si="6"/>
        <v>18.040204211869813</v>
      </c>
      <c r="I23">
        <f t="shared" si="5"/>
        <v>38.691358024691354</v>
      </c>
    </row>
    <row r="24" spans="1:13">
      <c r="A24" s="1">
        <f t="shared" si="1"/>
        <v>39000</v>
      </c>
      <c r="C24">
        <f t="shared" si="2"/>
        <v>45000</v>
      </c>
      <c r="E24">
        <f t="shared" si="3"/>
        <v>24999.999999999996</v>
      </c>
      <c r="G24">
        <f t="shared" si="4"/>
        <v>17.777777777777779</v>
      </c>
      <c r="H24">
        <f t="shared" si="6"/>
        <v>17.897435897435898</v>
      </c>
      <c r="I24" s="1">
        <f t="shared" si="5"/>
        <v>39</v>
      </c>
    </row>
    <row r="25" spans="1:13">
      <c r="A25">
        <f t="shared" si="1"/>
        <v>39316.455696202531</v>
      </c>
      <c r="C25">
        <f t="shared" si="2"/>
        <v>45316.455696202531</v>
      </c>
      <c r="E25">
        <f t="shared" si="3"/>
        <v>25316.455696202531</v>
      </c>
      <c r="G25">
        <f t="shared" si="4"/>
        <v>17.653631284916202</v>
      </c>
      <c r="H25">
        <f t="shared" si="6"/>
        <v>17.753380553766902</v>
      </c>
      <c r="I25">
        <f t="shared" si="5"/>
        <v>39.316455696202532</v>
      </c>
    </row>
    <row r="29" spans="1:13">
      <c r="C29" s="2"/>
      <c r="D29" s="2"/>
      <c r="E29" s="2"/>
    </row>
    <row r="30" spans="1:13">
      <c r="C30" s="2"/>
      <c r="D30" s="2"/>
      <c r="E30" s="2"/>
      <c r="F30" s="2"/>
      <c r="G30" s="2"/>
    </row>
    <row r="31" spans="1:13">
      <c r="C31" s="2"/>
      <c r="D31" s="2"/>
      <c r="E31" s="2"/>
      <c r="F31" s="2"/>
      <c r="G31" s="2"/>
    </row>
    <row r="33" spans="3:3">
      <c r="C33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2014-11-10T21:14:54Z</dcterms:created>
  <dcterms:modified xsi:type="dcterms:W3CDTF">2014-11-11T16:40:14Z</dcterms:modified>
</cp:coreProperties>
</file>